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C:\Users\sohda\Documents\社馬連\"/>
    </mc:Choice>
  </mc:AlternateContent>
  <bookViews>
    <workbookView xWindow="0" yWindow="0" windowWidth="20490" windowHeight="7230"/>
  </bookViews>
  <sheets>
    <sheet name="HF申込書(2015)" sheetId="1" r:id="rId1"/>
    <sheet name="Data" sheetId="2" state="hidden" r:id="rId2"/>
    <sheet name="Record" sheetId="3" state="hidden" r:id="rId3"/>
  </sheets>
  <definedNames>
    <definedName name="_xlnm._FilterDatabase" localSheetId="1" hidden="1">Data!#REF!</definedName>
    <definedName name="_xlnm.Print_Area" localSheetId="0">'HF申込書(2015)'!$A$1:$H$71</definedName>
    <definedName name="グレード">Data!$D$2:$D$8</definedName>
    <definedName name="会員区分">Data!$B$2:$B$3</definedName>
    <definedName name="参加不可">Data!$I$2:$I$2</definedName>
    <definedName name="班">Data!$F$2:$F$4</definedName>
    <definedName name="複数可">Data!$G$2:$G$4</definedName>
    <definedName name="複数申込">Data!#REF!</definedName>
    <definedName name="複数不可">Data!$H$2:$H$3</definedName>
  </definedNames>
  <calcPr calcId="152511"/>
</workbook>
</file>

<file path=xl/calcChain.xml><?xml version="1.0" encoding="utf-8"?>
<calcChain xmlns="http://schemas.openxmlformats.org/spreadsheetml/2006/main">
  <c r="A2" i="3" l="1"/>
  <c r="AC2" i="3" l="1"/>
  <c r="AE2" i="3"/>
  <c r="AB2" i="3"/>
  <c r="AA2" i="3"/>
  <c r="Z2" i="3"/>
  <c r="Y2" i="3"/>
  <c r="H2" i="3"/>
  <c r="F2" i="3"/>
  <c r="D2" i="3"/>
  <c r="C2" i="3"/>
  <c r="B2" i="3"/>
  <c r="F50" i="1" l="1"/>
  <c r="F51" i="1"/>
  <c r="V2" i="3" s="1"/>
  <c r="X2" i="3"/>
  <c r="W2" i="3"/>
  <c r="U2" i="3"/>
  <c r="T2" i="3"/>
  <c r="S2" i="3"/>
  <c r="R2" i="3"/>
  <c r="Q2" i="3"/>
  <c r="P2" i="3"/>
  <c r="O2" i="3"/>
  <c r="N2" i="3"/>
  <c r="M2" i="3"/>
  <c r="L2" i="3"/>
  <c r="K2" i="3"/>
  <c r="J2" i="3"/>
  <c r="I2" i="3"/>
  <c r="K24" i="1"/>
  <c r="K26" i="1"/>
  <c r="K48" i="1" s="1"/>
  <c r="G48" i="1" l="1"/>
  <c r="G46" i="1"/>
  <c r="G44" i="1"/>
  <c r="G42" i="1"/>
  <c r="G38" i="1"/>
  <c r="G36" i="1"/>
  <c r="G34" i="1"/>
  <c r="G47" i="1"/>
  <c r="G45" i="1"/>
  <c r="G43" i="1"/>
  <c r="G39" i="1"/>
  <c r="G37" i="1"/>
  <c r="G35" i="1"/>
  <c r="K35" i="1"/>
  <c r="K39" i="1"/>
  <c r="K45" i="1"/>
  <c r="K37" i="1"/>
  <c r="K43" i="1"/>
  <c r="K47" i="1"/>
  <c r="K34" i="1"/>
  <c r="K36" i="1"/>
  <c r="K38" i="1"/>
  <c r="K42" i="1"/>
  <c r="K44" i="1"/>
  <c r="K46" i="1"/>
  <c r="G52" i="1"/>
  <c r="E2" i="3"/>
  <c r="G50" i="1"/>
  <c r="G54" i="1"/>
  <c r="G2" i="3"/>
  <c r="G51" i="1"/>
  <c r="G53" i="1"/>
  <c r="G55" i="1"/>
  <c r="G57" i="1" l="1"/>
  <c r="AD2" i="3" s="1"/>
</calcChain>
</file>

<file path=xl/sharedStrings.xml><?xml version="1.0" encoding="utf-8"?>
<sst xmlns="http://schemas.openxmlformats.org/spreadsheetml/2006/main" count="178" uniqueCount="154">
  <si>
    <t>○氏名</t>
    <phoneticPr fontId="1"/>
  </si>
  <si>
    <t>○フリガナ</t>
    <phoneticPr fontId="1"/>
  </si>
  <si>
    <t>○性別</t>
    <phoneticPr fontId="1"/>
  </si>
  <si>
    <t>○所属団体</t>
    <phoneticPr fontId="1"/>
  </si>
  <si>
    <t>■エントリー</t>
    <phoneticPr fontId="1"/>
  </si>
  <si>
    <t>○連絡先E-mail</t>
    <rPh sb="1" eb="4">
      <t>レンラクサキ</t>
    </rPh>
    <phoneticPr fontId="1"/>
  </si>
  <si>
    <t>★エントリーフィー振込先★</t>
    <rPh sb="9" eb="11">
      <t>フリコミ</t>
    </rPh>
    <rPh sb="11" eb="12">
      <t>サキ</t>
    </rPh>
    <phoneticPr fontId="1"/>
  </si>
  <si>
    <t>日本社会人団体馬術連盟</t>
    <rPh sb="0" eb="2">
      <t>ニホン</t>
    </rPh>
    <rPh sb="2" eb="5">
      <t>シャカイジン</t>
    </rPh>
    <rPh sb="5" eb="7">
      <t>ダンタイ</t>
    </rPh>
    <rPh sb="7" eb="9">
      <t>バジュツ</t>
    </rPh>
    <rPh sb="9" eb="11">
      <t>レンメイ</t>
    </rPh>
    <phoneticPr fontId="1"/>
  </si>
  <si>
    <t>出場資格</t>
    <rPh sb="0" eb="2">
      <t>シュツジョウ</t>
    </rPh>
    <rPh sb="2" eb="4">
      <t>シカク</t>
    </rPh>
    <phoneticPr fontId="1"/>
  </si>
  <si>
    <t>■出場者</t>
    <rPh sb="1" eb="4">
      <t>シュツジョウシャ</t>
    </rPh>
    <phoneticPr fontId="1"/>
  </si>
  <si>
    <t>競技名</t>
    <rPh sb="0" eb="3">
      <t>キョウギメイ</t>
    </rPh>
    <phoneticPr fontId="1"/>
  </si>
  <si>
    <t>不可</t>
    <rPh sb="0" eb="2">
      <t>フカ</t>
    </rPh>
    <phoneticPr fontId="1"/>
  </si>
  <si>
    <t>可</t>
    <rPh sb="0" eb="1">
      <t>カノウ</t>
    </rPh>
    <phoneticPr fontId="1"/>
  </si>
  <si>
    <t>　さらに、必ず社馬連事務局に全員分の名前をお知らせ下さい。</t>
    <rPh sb="5" eb="6">
      <t>カナラ</t>
    </rPh>
    <rPh sb="7" eb="8">
      <t>シャ</t>
    </rPh>
    <rPh sb="8" eb="9">
      <t>ウマ</t>
    </rPh>
    <rPh sb="9" eb="10">
      <t>レン</t>
    </rPh>
    <rPh sb="10" eb="13">
      <t>ジムキョク</t>
    </rPh>
    <rPh sb="14" eb="17">
      <t>ゼンインブン</t>
    </rPh>
    <rPh sb="18" eb="20">
      <t>ナマエ</t>
    </rPh>
    <rPh sb="22" eb="23">
      <t>シ</t>
    </rPh>
    <rPh sb="25" eb="26">
      <t>クダ</t>
    </rPh>
    <phoneticPr fontId="1"/>
  </si>
  <si>
    <t>※複数名のエントリーフィーをまとめて振り込む際は、必ず全員分の名前を振込元名に記入して下さい。</t>
    <rPh sb="1" eb="3">
      <t>フクスウ</t>
    </rPh>
    <rPh sb="3" eb="4">
      <t>メイ</t>
    </rPh>
    <rPh sb="18" eb="19">
      <t>フ</t>
    </rPh>
    <rPh sb="20" eb="21">
      <t>コ</t>
    </rPh>
    <rPh sb="22" eb="23">
      <t>サイ</t>
    </rPh>
    <rPh sb="25" eb="26">
      <t>カナラ</t>
    </rPh>
    <rPh sb="27" eb="30">
      <t>ゼンインブン</t>
    </rPh>
    <rPh sb="31" eb="33">
      <t>ナマエ</t>
    </rPh>
    <rPh sb="34" eb="36">
      <t>フリコミ</t>
    </rPh>
    <rPh sb="36" eb="37">
      <t>モト</t>
    </rPh>
    <rPh sb="37" eb="38">
      <t>メイ</t>
    </rPh>
    <rPh sb="39" eb="41">
      <t>キニュウ</t>
    </rPh>
    <rPh sb="43" eb="44">
      <t>クダ</t>
    </rPh>
    <phoneticPr fontId="1"/>
  </si>
  <si>
    <t>男</t>
    <rPh sb="0" eb="1">
      <t>オトコ</t>
    </rPh>
    <phoneticPr fontId="1"/>
  </si>
  <si>
    <t>女</t>
    <rPh sb="0" eb="1">
      <t>オンナ</t>
    </rPh>
    <phoneticPr fontId="1"/>
  </si>
  <si>
    <t>氏名</t>
    <rPh sb="0" eb="2">
      <t>シメイ</t>
    </rPh>
    <phoneticPr fontId="1"/>
  </si>
  <si>
    <t>←振込合計金額</t>
    <rPh sb="1" eb="2">
      <t>フ</t>
    </rPh>
    <rPh sb="2" eb="3">
      <t>コ</t>
    </rPh>
    <rPh sb="3" eb="5">
      <t>ゴウケイ</t>
    </rPh>
    <rPh sb="5" eb="7">
      <t>キンガク</t>
    </rPh>
    <phoneticPr fontId="1"/>
  </si>
  <si>
    <t>合計金額</t>
    <rPh sb="0" eb="2">
      <t>ゴウケイ</t>
    </rPh>
    <rPh sb="2" eb="4">
      <t>キンガク</t>
    </rPh>
    <phoneticPr fontId="1"/>
  </si>
  <si>
    <t>エントリー費</t>
    <rPh sb="5" eb="6">
      <t>ヒ</t>
    </rPh>
    <phoneticPr fontId="1"/>
  </si>
  <si>
    <t>参加費</t>
    <rPh sb="0" eb="3">
      <t>サンカヒ</t>
    </rPh>
    <phoneticPr fontId="1"/>
  </si>
  <si>
    <t>懇親会費を含みます</t>
    <rPh sb="0" eb="2">
      <t>コンシン</t>
    </rPh>
    <rPh sb="2" eb="3">
      <t>カイ</t>
    </rPh>
    <rPh sb="3" eb="4">
      <t>ヒ</t>
    </rPh>
    <rPh sb="5" eb="6">
      <t>フク</t>
    </rPh>
    <phoneticPr fontId="1"/>
  </si>
  <si>
    <t>懇親会費は含みません</t>
    <rPh sb="0" eb="2">
      <t>コンシン</t>
    </rPh>
    <rPh sb="2" eb="4">
      <t>カイヒ</t>
    </rPh>
    <rPh sb="5" eb="6">
      <t>フク</t>
    </rPh>
    <phoneticPr fontId="1"/>
  </si>
  <si>
    <t>昼食弁当</t>
    <rPh sb="0" eb="1">
      <t>ヒル</t>
    </rPh>
    <rPh sb="1" eb="2">
      <t>ショク</t>
    </rPh>
    <rPh sb="2" eb="4">
      <t>ベントウ</t>
    </rPh>
    <phoneticPr fontId="1"/>
  </si>
  <si>
    <t>懇親会費</t>
    <rPh sb="0" eb="2">
      <t>コンシン</t>
    </rPh>
    <rPh sb="2" eb="3">
      <t>カイ</t>
    </rPh>
    <rPh sb="3" eb="4">
      <t>ヒ</t>
    </rPh>
    <phoneticPr fontId="1"/>
  </si>
  <si>
    <t>※非会員の申し込みの場合には、所属団体記載欄に関係会員の氏名を記入してください。</t>
    <rPh sb="1" eb="2">
      <t>ヒ</t>
    </rPh>
    <rPh sb="2" eb="4">
      <t>カイイン</t>
    </rPh>
    <rPh sb="5" eb="6">
      <t>モウ</t>
    </rPh>
    <rPh sb="7" eb="8">
      <t>コ</t>
    </rPh>
    <rPh sb="10" eb="12">
      <t>バアイ</t>
    </rPh>
    <rPh sb="15" eb="17">
      <t>ショゾク</t>
    </rPh>
    <rPh sb="17" eb="19">
      <t>ダンタイ</t>
    </rPh>
    <rPh sb="19" eb="21">
      <t>キサイ</t>
    </rPh>
    <rPh sb="21" eb="22">
      <t>ラン</t>
    </rPh>
    <rPh sb="23" eb="25">
      <t>カンケイ</t>
    </rPh>
    <rPh sb="25" eb="27">
      <t>カイイン</t>
    </rPh>
    <rPh sb="28" eb="30">
      <t>シメイ</t>
    </rPh>
    <rPh sb="31" eb="33">
      <t>キニュウ</t>
    </rPh>
    <phoneticPr fontId="1"/>
  </si>
  <si>
    <t>○保険付保</t>
    <rPh sb="1" eb="3">
      <t>ホケン</t>
    </rPh>
    <rPh sb="3" eb="5">
      <t>フホ</t>
    </rPh>
    <phoneticPr fontId="1"/>
  </si>
  <si>
    <t>社馬連資格Ｂグレード相当以上</t>
    <rPh sb="0" eb="3">
      <t>シャバレン</t>
    </rPh>
    <rPh sb="10" eb="12">
      <t>ソウトウ</t>
    </rPh>
    <rPh sb="12" eb="14">
      <t>イジョウ</t>
    </rPh>
    <phoneticPr fontId="1"/>
  </si>
  <si>
    <t>社馬連Cグレード相当以上。ペアでの出場が条件。男女でも同性でも可。</t>
    <rPh sb="0" eb="1">
      <t>シャ</t>
    </rPh>
    <rPh sb="1" eb="2">
      <t>バ</t>
    </rPh>
    <rPh sb="2" eb="3">
      <t>レン</t>
    </rPh>
    <rPh sb="8" eb="10">
      <t>ソウトウ</t>
    </rPh>
    <rPh sb="10" eb="12">
      <t>イジョウ</t>
    </rPh>
    <rPh sb="17" eb="19">
      <t>シュツジョウ</t>
    </rPh>
    <rPh sb="20" eb="22">
      <t>ジョウケン</t>
    </rPh>
    <rPh sb="23" eb="25">
      <t>ダンジョ</t>
    </rPh>
    <rPh sb="27" eb="29">
      <t>ドウセイ</t>
    </rPh>
    <rPh sb="31" eb="32">
      <t>カ</t>
    </rPh>
    <phoneticPr fontId="1"/>
  </si>
  <si>
    <t>E-mail：shabaren@jbg.jp</t>
    <phoneticPr fontId="1"/>
  </si>
  <si>
    <t>会員</t>
    <rPh sb="0" eb="2">
      <t>カイイン</t>
    </rPh>
    <phoneticPr fontId="1"/>
  </si>
  <si>
    <t>○会員/非会員</t>
    <rPh sb="1" eb="3">
      <t>カイイン</t>
    </rPh>
    <rPh sb="4" eb="7">
      <t>ヒカイイン</t>
    </rPh>
    <phoneticPr fontId="1"/>
  </si>
  <si>
    <t>非会員</t>
    <rPh sb="0" eb="3">
      <t>ヒカイイン</t>
    </rPh>
    <phoneticPr fontId="1"/>
  </si>
  <si>
    <t>振込締切：6月26日（金）</t>
    <phoneticPr fontId="1"/>
  </si>
  <si>
    <t>□７月４日（土）</t>
    <rPh sb="2" eb="3">
      <t>ガツ</t>
    </rPh>
    <rPh sb="4" eb="5">
      <t>ニチ</t>
    </rPh>
    <rPh sb="6" eb="7">
      <t>ド</t>
    </rPh>
    <phoneticPr fontId="1"/>
  </si>
  <si>
    <t>※この申込書は、「会員/非会員」,「所有資格」を入力する事で、自動的に入力制限が掛かりますのでご注意ください</t>
    <rPh sb="3" eb="6">
      <t>モウシコミショ</t>
    </rPh>
    <rPh sb="9" eb="11">
      <t>カイイン</t>
    </rPh>
    <rPh sb="12" eb="13">
      <t>ヒ</t>
    </rPh>
    <rPh sb="13" eb="15">
      <t>カイイン</t>
    </rPh>
    <rPh sb="18" eb="20">
      <t>ショユウ</t>
    </rPh>
    <rPh sb="20" eb="22">
      <t>シカク</t>
    </rPh>
    <rPh sb="24" eb="26">
      <t>ニュウリョク</t>
    </rPh>
    <rPh sb="28" eb="29">
      <t>コト</t>
    </rPh>
    <rPh sb="31" eb="33">
      <t>ジドウ</t>
    </rPh>
    <rPh sb="33" eb="34">
      <t>テキ</t>
    </rPh>
    <rPh sb="35" eb="37">
      <t>ニュウリョク</t>
    </rPh>
    <rPh sb="37" eb="39">
      <t>セイゲン</t>
    </rPh>
    <rPh sb="40" eb="41">
      <t>カ</t>
    </rPh>
    <rPh sb="48" eb="50">
      <t>チュウイ</t>
    </rPh>
    <phoneticPr fontId="1"/>
  </si>
  <si>
    <t>小計</t>
    <rPh sb="0" eb="2">
      <t>ショウケイ</t>
    </rPh>
    <phoneticPr fontId="1"/>
  </si>
  <si>
    <t>第10回 JBGホースフェスティバル 申込書(メール用)</t>
    <rPh sb="0" eb="1">
      <t>ダイ</t>
    </rPh>
    <rPh sb="3" eb="4">
      <t>カイ</t>
    </rPh>
    <rPh sb="19" eb="22">
      <t>モウシコミショ</t>
    </rPh>
    <rPh sb="26" eb="27">
      <t>ヨウ</t>
    </rPh>
    <phoneticPr fontId="1"/>
  </si>
  <si>
    <t>グレード</t>
    <phoneticPr fontId="1"/>
  </si>
  <si>
    <t>社馬連 Aグレード</t>
    <rPh sb="0" eb="3">
      <t>シャバレン</t>
    </rPh>
    <phoneticPr fontId="1"/>
  </si>
  <si>
    <t>社馬連 Dグレード</t>
    <rPh sb="0" eb="3">
      <t>シャバレン</t>
    </rPh>
    <phoneticPr fontId="1"/>
  </si>
  <si>
    <t>社馬連 D'グレード</t>
    <rPh sb="0" eb="3">
      <t>シャバレン</t>
    </rPh>
    <phoneticPr fontId="1"/>
  </si>
  <si>
    <t>グレードなし</t>
    <phoneticPr fontId="1"/>
  </si>
  <si>
    <t>社馬連 Bグレード (社馬連B相当)</t>
    <rPh sb="0" eb="3">
      <t>シャバレン</t>
    </rPh>
    <rPh sb="11" eb="14">
      <t>シャバレン</t>
    </rPh>
    <rPh sb="15" eb="17">
      <t>ソウトウ</t>
    </rPh>
    <phoneticPr fontId="1"/>
  </si>
  <si>
    <t>社馬連 B'グレード (社馬連B'相当)</t>
    <rPh sb="0" eb="3">
      <t>シャバレン</t>
    </rPh>
    <rPh sb="12" eb="15">
      <t>シャバレン</t>
    </rPh>
    <rPh sb="17" eb="19">
      <t>ソウトウ</t>
    </rPh>
    <phoneticPr fontId="1"/>
  </si>
  <si>
    <t>社馬連 Cグレード (社馬連C相当)</t>
    <rPh sb="0" eb="3">
      <t>シャバレン</t>
    </rPh>
    <rPh sb="11" eb="14">
      <t>シャバレン</t>
    </rPh>
    <rPh sb="15" eb="17">
      <t>ソウトウ</t>
    </rPh>
    <phoneticPr fontId="1"/>
  </si>
  <si>
    <t>性別</t>
    <rPh sb="0" eb="2">
      <t>セイベツ</t>
    </rPh>
    <phoneticPr fontId="1"/>
  </si>
  <si>
    <t>会員区分</t>
    <rPh sb="0" eb="2">
      <t>カイイン</t>
    </rPh>
    <rPh sb="2" eb="4">
      <t>クブン</t>
    </rPh>
    <phoneticPr fontId="1"/>
  </si>
  <si>
    <t>会員</t>
    <rPh sb="0" eb="2">
      <t>カイイン</t>
    </rPh>
    <phoneticPr fontId="1"/>
  </si>
  <si>
    <t>非会員</t>
    <rPh sb="0" eb="3">
      <t>ヒカイイン</t>
    </rPh>
    <phoneticPr fontId="1"/>
  </si>
  <si>
    <t>班</t>
    <rPh sb="0" eb="1">
      <t>ハン</t>
    </rPh>
    <phoneticPr fontId="1"/>
  </si>
  <si>
    <t>一般班</t>
    <rPh sb="0" eb="2">
      <t>イッパン</t>
    </rPh>
    <rPh sb="2" eb="3">
      <t>ハン</t>
    </rPh>
    <phoneticPr fontId="1"/>
  </si>
  <si>
    <t>ビギナー班</t>
    <rPh sb="4" eb="5">
      <t>ハン</t>
    </rPh>
    <phoneticPr fontId="1"/>
  </si>
  <si>
    <t>複数可</t>
    <rPh sb="0" eb="2">
      <t>フクスウ</t>
    </rPh>
    <rPh sb="2" eb="3">
      <t>カ</t>
    </rPh>
    <phoneticPr fontId="1"/>
  </si>
  <si>
    <t>複数不可</t>
    <rPh sb="0" eb="2">
      <t>フクスウ</t>
    </rPh>
    <rPh sb="2" eb="4">
      <t>フカ</t>
    </rPh>
    <phoneticPr fontId="1"/>
  </si>
  <si>
    <t>○所有グレード</t>
    <rPh sb="1" eb="3">
      <t>ショユウ</t>
    </rPh>
    <phoneticPr fontId="1"/>
  </si>
  <si>
    <t>A</t>
    <phoneticPr fontId="1"/>
  </si>
  <si>
    <t>B</t>
    <phoneticPr fontId="1"/>
  </si>
  <si>
    <t>C</t>
    <phoneticPr fontId="1"/>
  </si>
  <si>
    <t>B'</t>
    <phoneticPr fontId="1"/>
  </si>
  <si>
    <t>D</t>
    <phoneticPr fontId="1"/>
  </si>
  <si>
    <t>D'</t>
    <phoneticPr fontId="1"/>
  </si>
  <si>
    <t>無</t>
    <rPh sb="0" eb="1">
      <t>ナ</t>
    </rPh>
    <phoneticPr fontId="1"/>
  </si>
  <si>
    <t>※会員または非会員で社馬連騎乗者資格に相当する資格を有しているかたは所有資格欄にて社馬連相当資格を選択してください</t>
    <rPh sb="1" eb="3">
      <t>カイイン</t>
    </rPh>
    <rPh sb="6" eb="9">
      <t>ヒカイイン</t>
    </rPh>
    <rPh sb="10" eb="11">
      <t>シャ</t>
    </rPh>
    <rPh sb="11" eb="12">
      <t>バ</t>
    </rPh>
    <rPh sb="12" eb="13">
      <t>レン</t>
    </rPh>
    <rPh sb="13" eb="15">
      <t>キジョウ</t>
    </rPh>
    <rPh sb="15" eb="16">
      <t>シャ</t>
    </rPh>
    <rPh sb="16" eb="18">
      <t>シカク</t>
    </rPh>
    <rPh sb="19" eb="21">
      <t>ソウトウ</t>
    </rPh>
    <rPh sb="23" eb="25">
      <t>シカク</t>
    </rPh>
    <rPh sb="26" eb="27">
      <t>ユウ</t>
    </rPh>
    <rPh sb="34" eb="36">
      <t>ショユウ</t>
    </rPh>
    <rPh sb="36" eb="38">
      <t>シカク</t>
    </rPh>
    <rPh sb="38" eb="39">
      <t>ラン</t>
    </rPh>
    <rPh sb="41" eb="42">
      <t>シャ</t>
    </rPh>
    <rPh sb="42" eb="43">
      <t>バ</t>
    </rPh>
    <rPh sb="43" eb="44">
      <t>レン</t>
    </rPh>
    <rPh sb="44" eb="46">
      <t>ソウトウ</t>
    </rPh>
    <rPh sb="46" eb="48">
      <t>シカク</t>
    </rPh>
    <rPh sb="49" eb="51">
      <t>センタク</t>
    </rPh>
    <phoneticPr fontId="1"/>
  </si>
  <si>
    <t>※会員または非会員で社馬連騎乗者資格に相当する資格を有していないかたは所有資格欄にて"無"を選択してください</t>
    <rPh sb="1" eb="3">
      <t>カイイン</t>
    </rPh>
    <rPh sb="6" eb="9">
      <t>ヒカイイン</t>
    </rPh>
    <rPh sb="10" eb="11">
      <t>シャ</t>
    </rPh>
    <rPh sb="11" eb="12">
      <t>バ</t>
    </rPh>
    <rPh sb="12" eb="13">
      <t>レン</t>
    </rPh>
    <rPh sb="13" eb="15">
      <t>キジョウ</t>
    </rPh>
    <rPh sb="15" eb="16">
      <t>シャ</t>
    </rPh>
    <rPh sb="16" eb="18">
      <t>シカク</t>
    </rPh>
    <rPh sb="19" eb="21">
      <t>ソウトウ</t>
    </rPh>
    <rPh sb="23" eb="25">
      <t>シカク</t>
    </rPh>
    <rPh sb="26" eb="27">
      <t>ユウ</t>
    </rPh>
    <rPh sb="35" eb="37">
      <t>ショユウ</t>
    </rPh>
    <rPh sb="37" eb="39">
      <t>シカク</t>
    </rPh>
    <rPh sb="39" eb="40">
      <t>ラン</t>
    </rPh>
    <rPh sb="43" eb="44">
      <t>ム</t>
    </rPh>
    <rPh sb="46" eb="48">
      <t>センタク</t>
    </rPh>
    <phoneticPr fontId="1"/>
  </si>
  <si>
    <t>※社馬連加盟団体の現役部員の方は会員、それ以外の方(OB・友人等)は非会員を選択してください</t>
    <rPh sb="1" eb="2">
      <t>シャ</t>
    </rPh>
    <rPh sb="2" eb="3">
      <t>バ</t>
    </rPh>
    <rPh sb="3" eb="4">
      <t>レン</t>
    </rPh>
    <rPh sb="9" eb="11">
      <t>ゲンエキ</t>
    </rPh>
    <rPh sb="11" eb="13">
      <t>ブイン</t>
    </rPh>
    <rPh sb="14" eb="15">
      <t>カタ</t>
    </rPh>
    <rPh sb="21" eb="23">
      <t>イガイ</t>
    </rPh>
    <rPh sb="24" eb="25">
      <t>カタ</t>
    </rPh>
    <rPh sb="29" eb="31">
      <t>ユウジン</t>
    </rPh>
    <rPh sb="31" eb="32">
      <t>トウ</t>
    </rPh>
    <rPh sb="34" eb="37">
      <t>ヒカイイン</t>
    </rPh>
    <rPh sb="38" eb="40">
      <t>センタク</t>
    </rPh>
    <phoneticPr fontId="1"/>
  </si>
  <si>
    <t>懇親会費 (4日開催)</t>
    <rPh sb="0" eb="2">
      <t>コンシン</t>
    </rPh>
    <rPh sb="2" eb="3">
      <t>カイ</t>
    </rPh>
    <rPh sb="3" eb="4">
      <t>ヒ</t>
    </rPh>
    <rPh sb="7" eb="8">
      <t>ヒ</t>
    </rPh>
    <rPh sb="8" eb="10">
      <t>カイサイ</t>
    </rPh>
    <phoneticPr fontId="1"/>
  </si>
  <si>
    <t>昼食弁当 (4日)</t>
    <rPh sb="0" eb="1">
      <t>ヒル</t>
    </rPh>
    <rPh sb="1" eb="2">
      <t>ショク</t>
    </rPh>
    <rPh sb="2" eb="4">
      <t>ベントウ</t>
    </rPh>
    <rPh sb="7" eb="8">
      <t>ニチ</t>
    </rPh>
    <phoneticPr fontId="1"/>
  </si>
  <si>
    <t>昼食弁当 (5日)</t>
    <rPh sb="0" eb="1">
      <t>ヒル</t>
    </rPh>
    <rPh sb="1" eb="2">
      <t>ショク</t>
    </rPh>
    <rPh sb="2" eb="4">
      <t>ベントウ</t>
    </rPh>
    <rPh sb="7" eb="8">
      <t>ニチ</t>
    </rPh>
    <phoneticPr fontId="1"/>
  </si>
  <si>
    <t>2日間参加 (4日,5日とも参加)</t>
    <rPh sb="1" eb="3">
      <t>カカン</t>
    </rPh>
    <rPh sb="3" eb="5">
      <t>サンカ</t>
    </rPh>
    <rPh sb="8" eb="9">
      <t>ヒ</t>
    </rPh>
    <rPh sb="11" eb="12">
      <t>ヒ</t>
    </rPh>
    <rPh sb="14" eb="16">
      <t>サンカ</t>
    </rPh>
    <phoneticPr fontId="1"/>
  </si>
  <si>
    <t>1日のみ参加 (4日か5日のみ参加)</t>
    <rPh sb="1" eb="2">
      <t>ヒ</t>
    </rPh>
    <rPh sb="4" eb="6">
      <t>サンカ</t>
    </rPh>
    <rPh sb="9" eb="10">
      <t>ヒ</t>
    </rPh>
    <rPh sb="12" eb="13">
      <t>ヒ</t>
    </rPh>
    <rPh sb="15" eb="17">
      <t>サンカ</t>
    </rPh>
    <phoneticPr fontId="1"/>
  </si>
  <si>
    <t>小障害飛越 90cm</t>
    <rPh sb="0" eb="3">
      <t>ショウショウガイ</t>
    </rPh>
    <rPh sb="3" eb="5">
      <t>ヒエツ</t>
    </rPh>
    <phoneticPr fontId="1"/>
  </si>
  <si>
    <t>ゴールデンカップ
　　小障害飛越 80cmペアリレー</t>
    <rPh sb="11" eb="12">
      <t>ショウ</t>
    </rPh>
    <rPh sb="12" eb="14">
      <t>ショウガイ</t>
    </rPh>
    <rPh sb="14" eb="16">
      <t>ヒエツ</t>
    </rPh>
    <phoneticPr fontId="1"/>
  </si>
  <si>
    <t>小障害飛越80cm (ビギナー班)</t>
    <rPh sb="0" eb="3">
      <t>ショウショウガイ</t>
    </rPh>
    <rPh sb="3" eb="5">
      <t>ヒエツ</t>
    </rPh>
    <rPh sb="15" eb="16">
      <t>ハン</t>
    </rPh>
    <phoneticPr fontId="1"/>
  </si>
  <si>
    <t>小障害飛越80cm (一般班)</t>
    <rPh sb="0" eb="3">
      <t>ショウショウガイ</t>
    </rPh>
    <rPh sb="3" eb="5">
      <t>ヒエツ</t>
    </rPh>
    <rPh sb="11" eb="13">
      <t>イッパン</t>
    </rPh>
    <rPh sb="13" eb="14">
      <t>ハン</t>
    </rPh>
    <phoneticPr fontId="1"/>
  </si>
  <si>
    <t>グリーンカップ
　　ビギナーズジャンプ 60cm</t>
    <phoneticPr fontId="1"/>
  </si>
  <si>
    <t>JEF A3課目2013 (一般班/ビギナー班)</t>
    <rPh sb="14" eb="16">
      <t>イッパン</t>
    </rPh>
    <rPh sb="16" eb="17">
      <t>ハン</t>
    </rPh>
    <rPh sb="22" eb="23">
      <t>ハン</t>
    </rPh>
    <phoneticPr fontId="1"/>
  </si>
  <si>
    <t>全日本社会人馬術選手権大会
馬場馬術課目 2015 (一般班)</t>
    <rPh sb="27" eb="29">
      <t>イッパン</t>
    </rPh>
    <rPh sb="29" eb="30">
      <t>ハン</t>
    </rPh>
    <phoneticPr fontId="1"/>
  </si>
  <si>
    <t>グリーンカップ JEFA2課目2013</t>
    <rPh sb="13" eb="15">
      <t>カモク</t>
    </rPh>
    <phoneticPr fontId="1"/>
  </si>
  <si>
    <t>グリーンカップ 部班駈歩班</t>
    <rPh sb="8" eb="9">
      <t>ブ</t>
    </rPh>
    <rPh sb="9" eb="10">
      <t>ハン</t>
    </rPh>
    <rPh sb="10" eb="12">
      <t>カケアシ</t>
    </rPh>
    <rPh sb="12" eb="13">
      <t>ハン</t>
    </rPh>
    <phoneticPr fontId="1"/>
  </si>
  <si>
    <t>グリーンカップ 部班速歩班</t>
    <rPh sb="8" eb="9">
      <t>ブ</t>
    </rPh>
    <rPh sb="9" eb="10">
      <t>ハン</t>
    </rPh>
    <rPh sb="10" eb="12">
      <t>ハヤアシ</t>
    </rPh>
    <rPh sb="12" eb="13">
      <t>ハン</t>
    </rPh>
    <phoneticPr fontId="1"/>
  </si>
  <si>
    <t>第1競技</t>
    <phoneticPr fontId="1"/>
  </si>
  <si>
    <t>第2競技</t>
    <phoneticPr fontId="1"/>
  </si>
  <si>
    <t>第3競技</t>
    <phoneticPr fontId="1"/>
  </si>
  <si>
    <t>第4競技</t>
    <phoneticPr fontId="1"/>
  </si>
  <si>
    <t>第5競技</t>
    <phoneticPr fontId="1"/>
  </si>
  <si>
    <t>第6競技</t>
    <rPh sb="0" eb="1">
      <t>ダイ</t>
    </rPh>
    <rPh sb="2" eb="4">
      <t>キョウギ</t>
    </rPh>
    <phoneticPr fontId="1"/>
  </si>
  <si>
    <t>第7競技</t>
    <phoneticPr fontId="1"/>
  </si>
  <si>
    <t>第8競技</t>
    <phoneticPr fontId="1"/>
  </si>
  <si>
    <t>第9競技</t>
    <phoneticPr fontId="1"/>
  </si>
  <si>
    <t>第10競技</t>
    <phoneticPr fontId="1"/>
  </si>
  <si>
    <t>第11競技</t>
    <phoneticPr fontId="1"/>
  </si>
  <si>
    <t>第12競技</t>
    <phoneticPr fontId="1"/>
  </si>
  <si>
    <t>第13競技</t>
    <phoneticPr fontId="1"/>
  </si>
  <si>
    <t>□ 7月5日(日)</t>
    <rPh sb="3" eb="4">
      <t>ガツ</t>
    </rPh>
    <rPh sb="5" eb="6">
      <t>ニチ</t>
    </rPh>
    <rPh sb="7" eb="8">
      <t>ニチ</t>
    </rPh>
    <phoneticPr fontId="1"/>
  </si>
  <si>
    <r>
      <t>※団体窓口の負担軽減や運営などの都合上、原則として</t>
    </r>
    <r>
      <rPr>
        <sz val="11"/>
        <color indexed="10"/>
        <rFont val="ＭＳ Ｐゴシック"/>
        <family val="3"/>
        <charset val="128"/>
        <scheme val="minor"/>
      </rPr>
      <t>個人単位のエントリー</t>
    </r>
    <r>
      <rPr>
        <sz val="11"/>
        <rFont val="ＭＳ Ｐゴシック"/>
        <family val="3"/>
        <charset val="128"/>
        <scheme val="minor"/>
      </rPr>
      <t>とさせていただきます。団体でまとめて申込む場合も、申込書は個人につき１ファイルでお願い致します。</t>
    </r>
    <rPh sb="1" eb="3">
      <t>ダンタイ</t>
    </rPh>
    <rPh sb="3" eb="5">
      <t>マドグチ</t>
    </rPh>
    <rPh sb="6" eb="8">
      <t>フタン</t>
    </rPh>
    <rPh sb="8" eb="10">
      <t>ケイゲン</t>
    </rPh>
    <rPh sb="56" eb="58">
      <t>バアイ</t>
    </rPh>
    <rPh sb="76" eb="77">
      <t>ネガ</t>
    </rPh>
    <rPh sb="78" eb="79">
      <t>イタ</t>
    </rPh>
    <phoneticPr fontId="1"/>
  </si>
  <si>
    <r>
      <t xml:space="preserve">※申込み方法の詳細については、「第10回 JBGホースフェスティバル」サイト ( </t>
    </r>
    <r>
      <rPr>
        <sz val="11"/>
        <color indexed="18"/>
        <rFont val="ＭＳ Ｐゴシック"/>
        <family val="3"/>
        <charset val="128"/>
        <scheme val="minor"/>
      </rPr>
      <t>http://www.jbg.jp/hf/</t>
    </r>
    <r>
      <rPr>
        <sz val="11"/>
        <rFont val="ＭＳ Ｐゴシック"/>
        <family val="3"/>
        <charset val="128"/>
        <scheme val="minor"/>
      </rPr>
      <t xml:space="preserve"> )をご参照下さい。</t>
    </r>
    <rPh sb="16" eb="17">
      <t>ダイ</t>
    </rPh>
    <rPh sb="19" eb="20">
      <t>カイ</t>
    </rPh>
    <rPh sb="66" eb="68">
      <t>サンショウ</t>
    </rPh>
    <rPh sb="68" eb="69">
      <t>クダ</t>
    </rPh>
    <phoneticPr fontId="1"/>
  </si>
  <si>
    <t>第6競技ジムカーナペアリレー・12競技ゴールデンカップ小障害80cmペアリレー参加者は、右の欄にペアの方の名前と所属を記入してください。</t>
    <rPh sb="2" eb="4">
      <t>キョウギ</t>
    </rPh>
    <rPh sb="27" eb="28">
      <t>ショウ</t>
    </rPh>
    <rPh sb="28" eb="30">
      <t>ショウガイ</t>
    </rPh>
    <phoneticPr fontId="1"/>
  </si>
  <si>
    <t xml:space="preserve"> 競技</t>
    <rPh sb="1" eb="3">
      <t>キョウギ</t>
    </rPh>
    <phoneticPr fontId="1"/>
  </si>
  <si>
    <t xml:space="preserve"> 参加費等</t>
    <rPh sb="1" eb="4">
      <t>サンカヒ</t>
    </rPh>
    <rPh sb="4" eb="5">
      <t>トウ</t>
    </rPh>
    <phoneticPr fontId="1"/>
  </si>
  <si>
    <t>ジムカーナ ペアリレー</t>
    <phoneticPr fontId="1"/>
  </si>
  <si>
    <t>グリーンカップ ジムカーナ速歩班</t>
    <rPh sb="13" eb="15">
      <t>ハヤアシ</t>
    </rPh>
    <rPh sb="15" eb="16">
      <t>ハン</t>
    </rPh>
    <phoneticPr fontId="1"/>
  </si>
  <si>
    <t>グリーンカップ ジムカーナ駈歩班</t>
    <rPh sb="13" eb="15">
      <t>カケアシ</t>
    </rPh>
    <rPh sb="15" eb="16">
      <t>ハン</t>
    </rPh>
    <phoneticPr fontId="1"/>
  </si>
  <si>
    <t>資格有?</t>
    <rPh sb="0" eb="2">
      <t>シカク</t>
    </rPh>
    <rPh sb="2" eb="3">
      <t>アリ</t>
    </rPh>
    <phoneticPr fontId="1"/>
  </si>
  <si>
    <t>社馬連資格Cグレード相当以下</t>
    <rPh sb="0" eb="3">
      <t>シャバレン</t>
    </rPh>
    <rPh sb="3" eb="5">
      <t>シカク</t>
    </rPh>
    <rPh sb="10" eb="12">
      <t>ソウトウ</t>
    </rPh>
    <rPh sb="12" eb="14">
      <t>イカ</t>
    </rPh>
    <phoneticPr fontId="1"/>
  </si>
  <si>
    <t>社馬連資格Cグレード相当以下</t>
    <rPh sb="0" eb="3">
      <t>シャバレン</t>
    </rPh>
    <rPh sb="3" eb="5">
      <t>シカク</t>
    </rPh>
    <rPh sb="12" eb="14">
      <t>イカ</t>
    </rPh>
    <phoneticPr fontId="1"/>
  </si>
  <si>
    <t>Cグレード相当、又はB'グレード保有者で社馬連主要競技(全日本社会人馬術選手権大会、キャロット自馬選手権)の出場実績がないこと</t>
    <rPh sb="28" eb="31">
      <t>ゼンニホン</t>
    </rPh>
    <rPh sb="31" eb="33">
      <t>シャカイ</t>
    </rPh>
    <rPh sb="33" eb="34">
      <t>ジン</t>
    </rPh>
    <rPh sb="34" eb="36">
      <t>バジュツ</t>
    </rPh>
    <rPh sb="36" eb="39">
      <t>センシュケン</t>
    </rPh>
    <rPh sb="39" eb="41">
      <t>タイカイ</t>
    </rPh>
    <phoneticPr fontId="1"/>
  </si>
  <si>
    <t>Cグレード相当、又はB'グレードもしくはBグレードを保有していること</t>
    <phoneticPr fontId="1"/>
  </si>
  <si>
    <t>Cグレード相当、又はB'グレード保有者</t>
    <rPh sb="5" eb="7">
      <t>ソウトウ</t>
    </rPh>
    <rPh sb="8" eb="9">
      <t>マタ</t>
    </rPh>
    <rPh sb="16" eb="19">
      <t>ホユウシャ</t>
    </rPh>
    <phoneticPr fontId="1"/>
  </si>
  <si>
    <t>社馬連資格Bグレード相当以上</t>
    <rPh sb="10" eb="12">
      <t>ソウトウ</t>
    </rPh>
    <phoneticPr fontId="1"/>
  </si>
  <si>
    <t>B'グレード相当、又はBグレード保有者で社馬連主要競技(全日本社会人馬術選手権大会、キャロット自馬選手権、実業団戦)への出場実績がないこと</t>
    <phoneticPr fontId="1"/>
  </si>
  <si>
    <t>男女ペア及び女女ペアの場合は45歳以上を1名、男男ペアの場合は2名の合計が90歳以上
ペア共に社馬連資格Bグレード相当以上</t>
    <rPh sb="0" eb="2">
      <t>ダンジョ</t>
    </rPh>
    <rPh sb="4" eb="5">
      <t>オヨ</t>
    </rPh>
    <rPh sb="6" eb="7">
      <t>オンナ</t>
    </rPh>
    <rPh sb="7" eb="8">
      <t>オンナ</t>
    </rPh>
    <rPh sb="11" eb="13">
      <t>バアイ</t>
    </rPh>
    <rPh sb="16" eb="17">
      <t>サイ</t>
    </rPh>
    <rPh sb="17" eb="19">
      <t>イジョウ</t>
    </rPh>
    <rPh sb="21" eb="22">
      <t>メイ</t>
    </rPh>
    <rPh sb="23" eb="24">
      <t>オトコ</t>
    </rPh>
    <rPh sb="24" eb="25">
      <t>オトコ</t>
    </rPh>
    <rPh sb="28" eb="30">
      <t>バアイ</t>
    </rPh>
    <rPh sb="32" eb="33">
      <t>メイ</t>
    </rPh>
    <rPh sb="34" eb="36">
      <t>ゴウケイ</t>
    </rPh>
    <rPh sb="39" eb="40">
      <t>サイ</t>
    </rPh>
    <rPh sb="40" eb="42">
      <t>イジョウ</t>
    </rPh>
    <rPh sb="45" eb="46">
      <t>トモ</t>
    </rPh>
    <phoneticPr fontId="1"/>
  </si>
  <si>
    <t>参加不可</t>
    <rPh sb="0" eb="2">
      <t>サンカ</t>
    </rPh>
    <rPh sb="2" eb="4">
      <t>フカ</t>
    </rPh>
    <phoneticPr fontId="1"/>
  </si>
  <si>
    <t>-</t>
    <phoneticPr fontId="1"/>
  </si>
  <si>
    <t>エントリー数</t>
    <rPh sb="5" eb="6">
      <t>カズ</t>
    </rPh>
    <phoneticPr fontId="1"/>
  </si>
  <si>
    <t>Bグレート相当、又はB'グレード以上を保有していること</t>
    <phoneticPr fontId="1"/>
  </si>
  <si>
    <t>本人以外 懇親会費 (4日開催)</t>
    <rPh sb="0" eb="2">
      <t>ホンニン</t>
    </rPh>
    <rPh sb="2" eb="4">
      <t>イガイ</t>
    </rPh>
    <rPh sb="5" eb="7">
      <t>コンシン</t>
    </rPh>
    <rPh sb="7" eb="8">
      <t>カイ</t>
    </rPh>
    <rPh sb="8" eb="9">
      <t>ヒ</t>
    </rPh>
    <rPh sb="12" eb="13">
      <t>ヒ</t>
    </rPh>
    <rPh sb="13" eb="15">
      <t>カイサイ</t>
    </rPh>
    <phoneticPr fontId="1"/>
  </si>
  <si>
    <t>選手本人以外(家族分など)の懇親会費</t>
    <rPh sb="0" eb="2">
      <t>センシュ</t>
    </rPh>
    <rPh sb="2" eb="4">
      <t>ホンニン</t>
    </rPh>
    <rPh sb="4" eb="6">
      <t>イガイ</t>
    </rPh>
    <rPh sb="7" eb="9">
      <t>カゾク</t>
    </rPh>
    <rPh sb="9" eb="10">
      <t>ブン</t>
    </rPh>
    <rPh sb="14" eb="16">
      <t>コンシン</t>
    </rPh>
    <rPh sb="16" eb="18">
      <t>カイヒ</t>
    </rPh>
    <phoneticPr fontId="1"/>
  </si>
  <si>
    <t>所属</t>
    <rPh sb="0" eb="2">
      <t>ショゾク</t>
    </rPh>
    <phoneticPr fontId="1"/>
  </si>
  <si>
    <t>第6競技 ジムカーナペアリレー</t>
    <phoneticPr fontId="1"/>
  </si>
  <si>
    <t>フリガナ</t>
    <phoneticPr fontId="1"/>
  </si>
  <si>
    <t>性別</t>
    <rPh sb="0" eb="2">
      <t>セイベツ</t>
    </rPh>
    <phoneticPr fontId="1"/>
  </si>
  <si>
    <t>団体</t>
    <rPh sb="0" eb="2">
      <t>ダンタイ</t>
    </rPh>
    <phoneticPr fontId="1"/>
  </si>
  <si>
    <t>保険</t>
    <rPh sb="0" eb="2">
      <t>ホケン</t>
    </rPh>
    <phoneticPr fontId="1"/>
  </si>
  <si>
    <t>懇親会</t>
    <rPh sb="0" eb="2">
      <t>コンシン</t>
    </rPh>
    <rPh sb="2" eb="3">
      <t>カイ</t>
    </rPh>
    <phoneticPr fontId="1"/>
  </si>
  <si>
    <t>弁当4</t>
    <rPh sb="0" eb="2">
      <t>ベントウ</t>
    </rPh>
    <phoneticPr fontId="1"/>
  </si>
  <si>
    <t>弁当5</t>
    <rPh sb="0" eb="2">
      <t>ベントウ</t>
    </rPh>
    <phoneticPr fontId="1"/>
  </si>
  <si>
    <t>氏名</t>
    <rPh sb="0" eb="2">
      <t>シメイ</t>
    </rPh>
    <phoneticPr fontId="1"/>
  </si>
  <si>
    <t>6所属</t>
    <rPh sb="1" eb="3">
      <t>ショゾク</t>
    </rPh>
    <phoneticPr fontId="1"/>
  </si>
  <si>
    <t>6氏名</t>
    <rPh sb="1" eb="3">
      <t>シメイ</t>
    </rPh>
    <phoneticPr fontId="1"/>
  </si>
  <si>
    <t>12所属</t>
    <rPh sb="2" eb="4">
      <t>ショゾク</t>
    </rPh>
    <phoneticPr fontId="1"/>
  </si>
  <si>
    <t>12氏名</t>
    <rPh sb="2" eb="4">
      <t>シメイ</t>
    </rPh>
    <phoneticPr fontId="1"/>
  </si>
  <si>
    <t>5区分</t>
    <rPh sb="1" eb="3">
      <t>クブン</t>
    </rPh>
    <phoneticPr fontId="1"/>
  </si>
  <si>
    <t>本人以外の懇親会参加者
(複数の場合は, で区切ってください)</t>
    <rPh sb="0" eb="2">
      <t>ホンニン</t>
    </rPh>
    <rPh sb="2" eb="4">
      <t>イガイ</t>
    </rPh>
    <rPh sb="5" eb="7">
      <t>コンシン</t>
    </rPh>
    <rPh sb="7" eb="8">
      <t>カイ</t>
    </rPh>
    <rPh sb="8" eb="11">
      <t>サンカシャ</t>
    </rPh>
    <rPh sb="13" eb="15">
      <t>フクスウ</t>
    </rPh>
    <rPh sb="16" eb="18">
      <t>バアイ</t>
    </rPh>
    <rPh sb="22" eb="24">
      <t>クギ</t>
    </rPh>
    <phoneticPr fontId="1"/>
  </si>
  <si>
    <t>申込先： 日本社会人団体馬術連盟 事務局宛</t>
    <rPh sb="0" eb="2">
      <t>モウシコミ</t>
    </rPh>
    <rPh sb="2" eb="3">
      <t>サキ</t>
    </rPh>
    <rPh sb="5" eb="7">
      <t>ニホン</t>
    </rPh>
    <rPh sb="7" eb="9">
      <t>シャカイ</t>
    </rPh>
    <rPh sb="9" eb="10">
      <t>ジン</t>
    </rPh>
    <rPh sb="10" eb="12">
      <t>ダンタイ</t>
    </rPh>
    <rPh sb="12" eb="14">
      <t>バジュツ</t>
    </rPh>
    <rPh sb="14" eb="16">
      <t>レンメイ</t>
    </rPh>
    <rPh sb="17" eb="20">
      <t>ジムキョク</t>
    </rPh>
    <rPh sb="20" eb="21">
      <t>アテ</t>
    </rPh>
    <phoneticPr fontId="1"/>
  </si>
  <si>
    <t>○申込日</t>
    <rPh sb="1" eb="2">
      <t>モウ</t>
    </rPh>
    <rPh sb="2" eb="3">
      <t>コ</t>
    </rPh>
    <rPh sb="3" eb="4">
      <t>ビ</t>
    </rPh>
    <phoneticPr fontId="1"/>
  </si>
  <si>
    <t>※1 第6競技・第12競技のペアリレーのエントリー費は1名分ですので、各自、エントリー費を計上してください。</t>
    <rPh sb="3" eb="4">
      <t>ダイ</t>
    </rPh>
    <rPh sb="5" eb="7">
      <t>キョウギ</t>
    </rPh>
    <rPh sb="8" eb="9">
      <t>ダイ</t>
    </rPh>
    <rPh sb="11" eb="13">
      <t>キョウギ</t>
    </rPh>
    <rPh sb="25" eb="26">
      <t>ヒ</t>
    </rPh>
    <rPh sb="28" eb="29">
      <t>メイ</t>
    </rPh>
    <rPh sb="29" eb="30">
      <t>ブン</t>
    </rPh>
    <phoneticPr fontId="1"/>
  </si>
  <si>
    <t>※2 家族分などの懇親会・お弁当を申し込まれる方は数をご記入下さい。</t>
    <rPh sb="9" eb="11">
      <t>コンシン</t>
    </rPh>
    <rPh sb="11" eb="12">
      <t>カイ</t>
    </rPh>
    <rPh sb="14" eb="16">
      <t>ベントウ</t>
    </rPh>
    <rPh sb="17" eb="18">
      <t>モウ</t>
    </rPh>
    <rPh sb="19" eb="20">
      <t>コ</t>
    </rPh>
    <rPh sb="23" eb="24">
      <t>カタ</t>
    </rPh>
    <rPh sb="25" eb="26">
      <t>カズ</t>
    </rPh>
    <rPh sb="28" eb="30">
      <t>キニュウ</t>
    </rPh>
    <rPh sb="30" eb="31">
      <t>クダ</t>
    </rPh>
    <phoneticPr fontId="1"/>
  </si>
  <si>
    <t>※3 弁当を複数注文の場合は、本申し込み分を申込者がまとめて受け取ってください。</t>
    <rPh sb="3" eb="5">
      <t>ベントウ</t>
    </rPh>
    <rPh sb="6" eb="8">
      <t>フクスウ</t>
    </rPh>
    <rPh sb="8" eb="10">
      <t>チュウモン</t>
    </rPh>
    <rPh sb="11" eb="13">
      <t>バアイ</t>
    </rPh>
    <rPh sb="15" eb="16">
      <t>ホン</t>
    </rPh>
    <rPh sb="16" eb="17">
      <t>モウ</t>
    </rPh>
    <rPh sb="18" eb="19">
      <t>コ</t>
    </rPh>
    <rPh sb="20" eb="21">
      <t>ブン</t>
    </rPh>
    <rPh sb="22" eb="24">
      <t>モウシコミ</t>
    </rPh>
    <rPh sb="24" eb="25">
      <t>シャ</t>
    </rPh>
    <rPh sb="30" eb="31">
      <t>ウ</t>
    </rPh>
    <rPh sb="32" eb="33">
      <t>ト</t>
    </rPh>
    <phoneticPr fontId="1"/>
  </si>
  <si>
    <t>1日のみ参加で懇親会に参加される方</t>
    <rPh sb="1" eb="2">
      <t>ヒ</t>
    </rPh>
    <rPh sb="4" eb="6">
      <t>サンカ</t>
    </rPh>
    <rPh sb="7" eb="9">
      <t>コンシン</t>
    </rPh>
    <rPh sb="9" eb="10">
      <t>カイ</t>
    </rPh>
    <rPh sb="11" eb="13">
      <t>サンカ</t>
    </rPh>
    <rPh sb="16" eb="17">
      <t>カタ</t>
    </rPh>
    <phoneticPr fontId="1"/>
  </si>
  <si>
    <t>申込日</t>
    <rPh sb="0" eb="1">
      <t>モウ</t>
    </rPh>
    <rPh sb="1" eb="2">
      <t>コ</t>
    </rPh>
    <rPh sb="2" eb="3">
      <t>ビ</t>
    </rPh>
    <phoneticPr fontId="1"/>
  </si>
  <si>
    <t>複数
エントリー</t>
    <rPh sb="0" eb="2">
      <t>フクスウ</t>
    </rPh>
    <phoneticPr fontId="1"/>
  </si>
  <si>
    <t>第12競技 ゴールデンカップ
    小障害80cmペアリレー</t>
    <rPh sb="0" eb="1">
      <t>ダイ</t>
    </rPh>
    <phoneticPr fontId="1"/>
  </si>
  <si>
    <t>N/A</t>
    <phoneticPr fontId="1"/>
  </si>
  <si>
    <t>G</t>
    <phoneticPr fontId="1"/>
  </si>
  <si>
    <r>
      <t>第5競技の JEF A3課目2013を希望する方については、</t>
    </r>
    <r>
      <rPr>
        <b/>
        <sz val="11"/>
        <rFont val="ＭＳ Ｐゴシック"/>
        <family val="3"/>
        <charset val="128"/>
        <scheme val="minor"/>
      </rPr>
      <t>"一般班"</t>
    </r>
    <r>
      <rPr>
        <sz val="11"/>
        <rFont val="ＭＳ Ｐゴシック"/>
        <family val="3"/>
        <charset val="128"/>
        <scheme val="minor"/>
      </rPr>
      <t>か</t>
    </r>
    <r>
      <rPr>
        <b/>
        <sz val="11"/>
        <rFont val="ＭＳ Ｐゴシック"/>
        <family val="3"/>
        <charset val="128"/>
        <scheme val="minor"/>
      </rPr>
      <t>"ビギナー班"</t>
    </r>
    <r>
      <rPr>
        <sz val="11"/>
        <rFont val="ＭＳ Ｐゴシック"/>
        <family val="3"/>
        <charset val="128"/>
        <scheme val="minor"/>
      </rPr>
      <t>か選択をお願いします</t>
    </r>
    <rPh sb="0" eb="1">
      <t>ダイ</t>
    </rPh>
    <rPh sb="2" eb="4">
      <t>キョウギ</t>
    </rPh>
    <rPh sb="12" eb="14">
      <t>カモク</t>
    </rPh>
    <rPh sb="19" eb="21">
      <t>キボウ</t>
    </rPh>
    <rPh sb="23" eb="24">
      <t>カタ</t>
    </rPh>
    <rPh sb="31" eb="33">
      <t>イッパン</t>
    </rPh>
    <rPh sb="33" eb="34">
      <t>ハン</t>
    </rPh>
    <rPh sb="41" eb="42">
      <t>ハン</t>
    </rPh>
    <rPh sb="44" eb="46">
      <t>センタク</t>
    </rPh>
    <rPh sb="48" eb="49">
      <t>ネガ</t>
    </rPh>
    <phoneticPr fontId="1"/>
  </si>
  <si>
    <t>エントリー締切：6月19日(金)</t>
    <rPh sb="5" eb="7">
      <t>シメキリ</t>
    </rPh>
    <rPh sb="9" eb="10">
      <t>ガツ</t>
    </rPh>
    <rPh sb="12" eb="13">
      <t>ヒ</t>
    </rPh>
    <rPh sb="14" eb="15">
      <t>キン</t>
    </rPh>
    <phoneticPr fontId="1"/>
  </si>
  <si>
    <t>三井住友銀行　神田支店(普) 1300690</t>
    <phoneticPr fontId="1"/>
  </si>
  <si>
    <t>※保険付保の欄には「何らかのスポーツ傷害保険」への加入の有無を記入してください。</t>
    <rPh sb="1" eb="3">
      <t>ホケン</t>
    </rPh>
    <rPh sb="3" eb="5">
      <t>フホ</t>
    </rPh>
    <rPh sb="6" eb="7">
      <t>ラン</t>
    </rPh>
    <rPh sb="10" eb="11">
      <t>ナン</t>
    </rPh>
    <rPh sb="18" eb="20">
      <t>ショウガイ</t>
    </rPh>
    <rPh sb="20" eb="22">
      <t>ホケン</t>
    </rPh>
    <rPh sb="25" eb="27">
      <t>カニュウ</t>
    </rPh>
    <rPh sb="28" eb="30">
      <t>ウム</t>
    </rPh>
    <rPh sb="31" eb="33">
      <t>キニュウ</t>
    </rPh>
    <phoneticPr fontId="1"/>
  </si>
  <si>
    <t>※何らかのスポーツ傷害保険に加入していない場合は出場できません。</t>
    <rPh sb="1" eb="2">
      <t>ナン</t>
    </rPh>
    <rPh sb="9" eb="11">
      <t>ショウガイ</t>
    </rPh>
    <rPh sb="11" eb="13">
      <t>ホケン</t>
    </rPh>
    <rPh sb="14" eb="16">
      <t>カニュウ</t>
    </rPh>
    <rPh sb="21" eb="23">
      <t>バアイ</t>
    </rPh>
    <rPh sb="24" eb="26">
      <t>シュツジョウ</t>
    </rPh>
    <phoneticPr fontId="1"/>
  </si>
  <si>
    <t>懇親会</t>
    <rPh sb="0" eb="2">
      <t>コンシン</t>
    </rPh>
    <rPh sb="2" eb="3">
      <t>カイ</t>
    </rPh>
    <phoneticPr fontId="1"/>
  </si>
  <si>
    <t>金額</t>
    <rPh sb="0" eb="2">
      <t>キンガク</t>
    </rPh>
    <phoneticPr fontId="1"/>
  </si>
  <si>
    <r>
      <t>※ファイル名の「JBG_HF</t>
    </r>
    <r>
      <rPr>
        <sz val="11"/>
        <color indexed="10"/>
        <rFont val="ＭＳ Ｐゴシック"/>
        <family val="3"/>
        <charset val="128"/>
        <scheme val="minor"/>
      </rPr>
      <t>name</t>
    </r>
    <r>
      <rPr>
        <sz val="11"/>
        <rFont val="ＭＳ Ｐゴシック"/>
        <family val="3"/>
        <charset val="128"/>
        <scheme val="minor"/>
      </rPr>
      <t>.xlsx」の</t>
    </r>
    <r>
      <rPr>
        <sz val="11"/>
        <color indexed="10"/>
        <rFont val="ＭＳ Ｐゴシック"/>
        <family val="3"/>
        <charset val="128"/>
        <scheme val="minor"/>
      </rPr>
      <t>name</t>
    </r>
    <r>
      <rPr>
        <sz val="11"/>
        <rFont val="ＭＳ Ｐゴシック"/>
        <family val="3"/>
        <charset val="128"/>
        <scheme val="minor"/>
      </rPr>
      <t>の部分を出場者氏名に変更して下さい。</t>
    </r>
    <rPh sb="33" eb="35">
      <t>シュツジョウ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</si>
</sst>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6" formatCode="&quot;¥&quot;#,##0;[Red]&quot;¥&quot;\-#,##0"/>
  </numFmts>
  <fonts count="12">
    <font>
      <sz val="12"/>
      <name val="Osaka"/>
      <family val="3"/>
      <charset val="128"/>
    </font>
    <font>
      <sz val="6"/>
      <name val="Osaka"/>
      <family val="3"/>
      <charset val="128"/>
    </font>
    <font>
      <sz val="9"/>
      <name val="Osaka"/>
      <family val="3"/>
      <charset val="128"/>
    </font>
    <font>
      <sz val="9"/>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indexed="10"/>
      <name val="ＭＳ Ｐゴシック"/>
      <family val="3"/>
      <charset val="128"/>
      <scheme val="minor"/>
    </font>
    <font>
      <sz val="11"/>
      <color indexed="18"/>
      <name val="ＭＳ Ｐゴシック"/>
      <family val="3"/>
      <charset val="128"/>
      <scheme val="minor"/>
    </font>
    <font>
      <b/>
      <sz val="11"/>
      <color indexed="10"/>
      <name val="ＭＳ Ｐゴシック"/>
      <family val="3"/>
      <charset val="128"/>
      <scheme val="minor"/>
    </font>
    <font>
      <b/>
      <sz val="16"/>
      <name val="ＭＳ Ｐゴシック"/>
      <family val="3"/>
      <charset val="128"/>
      <scheme val="minor"/>
    </font>
    <font>
      <sz val="16"/>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99"/>
        <bgColor indexed="64"/>
      </patternFill>
    </fill>
  </fills>
  <borders count="34">
    <border>
      <left/>
      <right/>
      <top/>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8">
    <xf numFmtId="0" fontId="0" fillId="0" borderId="0" xfId="0"/>
    <xf numFmtId="0" fontId="5" fillId="0" borderId="0" xfId="0" applyFont="1" applyFill="1" applyAlignment="1">
      <alignment horizontal="center"/>
    </xf>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4" fillId="0" borderId="0" xfId="0" applyFont="1"/>
    <xf numFmtId="0" fontId="5" fillId="0" borderId="0" xfId="0" applyFont="1" applyFill="1" applyAlignment="1">
      <alignment horizontal="left" vertical="center" wrapText="1"/>
    </xf>
    <xf numFmtId="0" fontId="5" fillId="0" borderId="0" xfId="0" applyFont="1" applyFill="1"/>
    <xf numFmtId="0" fontId="6" fillId="0" borderId="0" xfId="0" applyFont="1"/>
    <xf numFmtId="0" fontId="5" fillId="0" borderId="11" xfId="0" applyFont="1" applyBorder="1" applyAlignment="1">
      <alignment vertical="center"/>
    </xf>
    <xf numFmtId="0" fontId="8" fillId="0" borderId="0" xfId="0" applyFont="1" applyFill="1" applyBorder="1" applyAlignment="1">
      <alignment horizontal="center"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0" xfId="0" applyFont="1" applyFill="1" applyBorder="1"/>
    <xf numFmtId="0" fontId="5" fillId="0" borderId="7" xfId="0" applyFont="1" applyBorder="1" applyAlignment="1">
      <alignment vertical="center"/>
    </xf>
    <xf numFmtId="0" fontId="5" fillId="0" borderId="0" xfId="0" applyFont="1" applyBorder="1" applyAlignment="1">
      <alignment vertical="center"/>
    </xf>
    <xf numFmtId="0" fontId="5" fillId="0" borderId="0" xfId="0" applyFont="1" applyBorder="1"/>
    <xf numFmtId="0" fontId="5" fillId="0" borderId="10" xfId="0" applyFont="1" applyBorder="1" applyAlignment="1">
      <alignment vertical="center" wrapText="1"/>
    </xf>
    <xf numFmtId="0" fontId="8" fillId="0" borderId="7"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vertical="center"/>
    </xf>
    <xf numFmtId="0" fontId="5" fillId="0" borderId="6" xfId="0" applyFont="1" applyBorder="1"/>
    <xf numFmtId="0" fontId="5" fillId="0" borderId="6" xfId="0" applyFont="1" applyBorder="1" applyAlignment="1">
      <alignment horizontal="right" vertical="center"/>
    </xf>
    <xf numFmtId="0" fontId="5" fillId="0" borderId="6" xfId="0" applyFont="1" applyBorder="1" applyAlignment="1">
      <alignment vertical="center" shrinkToFit="1"/>
    </xf>
    <xf numFmtId="0" fontId="5" fillId="0" borderId="6" xfId="0" applyFont="1" applyBorder="1" applyAlignment="1">
      <alignment horizontal="center" vertical="center"/>
    </xf>
    <xf numFmtId="5" fontId="5" fillId="0" borderId="6" xfId="0" applyNumberFormat="1" applyFont="1" applyBorder="1" applyAlignment="1">
      <alignment vertical="center"/>
    </xf>
    <xf numFmtId="5" fontId="5" fillId="0" borderId="6" xfId="0" applyNumberFormat="1" applyFont="1" applyFill="1" applyBorder="1" applyAlignment="1">
      <alignment horizontal="right" vertical="center"/>
    </xf>
    <xf numFmtId="0" fontId="5" fillId="0" borderId="6"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Alignment="1">
      <alignment horizontal="center" vertical="center"/>
    </xf>
    <xf numFmtId="0" fontId="5" fillId="0" borderId="6" xfId="0" applyFont="1" applyBorder="1" applyAlignment="1">
      <alignment vertical="center" wrapText="1" shrinkToFit="1"/>
    </xf>
    <xf numFmtId="0" fontId="5" fillId="0" borderId="6" xfId="0" applyFont="1" applyFill="1" applyBorder="1" applyAlignment="1">
      <alignment vertical="center" shrinkToFit="1"/>
    </xf>
    <xf numFmtId="0" fontId="5" fillId="0" borderId="6" xfId="0" applyFont="1" applyFill="1" applyBorder="1" applyAlignment="1">
      <alignment vertical="center" wrapText="1"/>
    </xf>
    <xf numFmtId="0" fontId="6" fillId="0" borderId="0" xfId="0" applyFont="1" applyFill="1" applyBorder="1" applyAlignment="1">
      <alignment vertical="center" wrapText="1"/>
    </xf>
    <xf numFmtId="0" fontId="5" fillId="0" borderId="6" xfId="0" applyFont="1" applyFill="1" applyBorder="1" applyAlignment="1">
      <alignment vertical="center" wrapText="1" shrinkToFit="1"/>
    </xf>
    <xf numFmtId="0" fontId="5" fillId="0" borderId="6" xfId="0" applyNumberFormat="1" applyFont="1" applyFill="1" applyBorder="1" applyAlignment="1">
      <alignment horizontal="center" vertical="center"/>
    </xf>
    <xf numFmtId="5" fontId="5" fillId="0" borderId="6" xfId="0" applyNumberFormat="1" applyFont="1" applyBorder="1" applyAlignment="1">
      <alignment horizontal="right" vertical="center"/>
    </xf>
    <xf numFmtId="0" fontId="5" fillId="0" borderId="6" xfId="0" applyFont="1" applyBorder="1" applyAlignment="1">
      <alignment shrinkToFit="1"/>
    </xf>
    <xf numFmtId="6" fontId="5" fillId="0" borderId="6" xfId="0" applyNumberFormat="1" applyFont="1" applyBorder="1"/>
    <xf numFmtId="0" fontId="5" fillId="0" borderId="0" xfId="0" applyFont="1" applyBorder="1" applyAlignment="1">
      <alignment shrinkToFit="1"/>
    </xf>
    <xf numFmtId="6" fontId="5" fillId="0" borderId="0" xfId="0" applyNumberFormat="1" applyFont="1" applyBorder="1"/>
    <xf numFmtId="0" fontId="5" fillId="0" borderId="1" xfId="0" applyFont="1" applyBorder="1" applyAlignment="1">
      <alignment vertical="center"/>
    </xf>
    <xf numFmtId="5" fontId="5" fillId="0" borderId="1" xfId="0" applyNumberFormat="1" applyFont="1" applyBorder="1"/>
    <xf numFmtId="0" fontId="5" fillId="0" borderId="0" xfId="0" applyFont="1" applyAlignment="1">
      <alignment vertical="center"/>
    </xf>
    <xf numFmtId="0" fontId="5" fillId="0" borderId="0" xfId="0" applyFont="1" applyFill="1" applyAlignment="1">
      <alignment vertical="center"/>
    </xf>
    <xf numFmtId="0" fontId="5" fillId="0" borderId="0" xfId="0" applyFont="1" applyAlignment="1"/>
    <xf numFmtId="20" fontId="5" fillId="0" borderId="0" xfId="0" applyNumberFormat="1" applyFont="1"/>
    <xf numFmtId="0" fontId="5" fillId="0" borderId="0" xfId="0" applyFont="1" applyFill="1" applyBorder="1" applyAlignment="1">
      <alignment horizontal="left" vertical="center"/>
    </xf>
    <xf numFmtId="0" fontId="5" fillId="0" borderId="0" xfId="0" applyFont="1" applyBorder="1" applyAlignment="1">
      <alignment horizontal="left" vertical="center" wrapText="1"/>
    </xf>
    <xf numFmtId="0" fontId="5" fillId="4" borderId="20" xfId="0" applyFont="1" applyFill="1" applyBorder="1" applyAlignment="1">
      <alignment horizontal="left" vertical="center"/>
    </xf>
    <xf numFmtId="0" fontId="5" fillId="4" borderId="28" xfId="0" applyFont="1" applyFill="1" applyBorder="1" applyAlignment="1">
      <alignment vertical="center" shrinkToFit="1"/>
    </xf>
    <xf numFmtId="0" fontId="5" fillId="4" borderId="28" xfId="0" applyFont="1" applyFill="1" applyBorder="1" applyAlignment="1">
      <alignment horizontal="center" vertical="center"/>
    </xf>
    <xf numFmtId="5" fontId="5" fillId="4" borderId="28" xfId="0" applyNumberFormat="1" applyFont="1" applyFill="1" applyBorder="1" applyAlignment="1">
      <alignment vertical="center"/>
    </xf>
    <xf numFmtId="0" fontId="5" fillId="4" borderId="28" xfId="0" applyNumberFormat="1" applyFont="1" applyFill="1" applyBorder="1" applyAlignment="1">
      <alignment horizontal="right" vertical="center"/>
    </xf>
    <xf numFmtId="0" fontId="5" fillId="4" borderId="28" xfId="0" applyNumberFormat="1" applyFont="1" applyFill="1" applyBorder="1" applyAlignment="1">
      <alignment horizontal="center" vertical="center"/>
    </xf>
    <xf numFmtId="0" fontId="5" fillId="4" borderId="11" xfId="0" applyFont="1" applyFill="1" applyBorder="1" applyAlignment="1">
      <alignment vertical="center" wrapText="1"/>
    </xf>
    <xf numFmtId="0" fontId="5" fillId="4" borderId="20" xfId="0" applyFont="1" applyFill="1" applyBorder="1" applyAlignment="1">
      <alignment horizontal="left"/>
    </xf>
    <xf numFmtId="0" fontId="5" fillId="4" borderId="28" xfId="0" applyFont="1" applyFill="1" applyBorder="1" applyAlignment="1">
      <alignment horizontal="left"/>
    </xf>
    <xf numFmtId="0" fontId="5" fillId="4" borderId="11" xfId="0" applyFont="1" applyFill="1" applyBorder="1" applyAlignment="1">
      <alignment horizontal="left"/>
    </xf>
    <xf numFmtId="0" fontId="5" fillId="3" borderId="6" xfId="0" applyFont="1" applyFill="1" applyBorder="1" applyAlignment="1">
      <alignment horizontal="center" vertical="center" shrinkToFit="1"/>
    </xf>
    <xf numFmtId="0" fontId="5" fillId="0" borderId="30" xfId="0" applyFont="1" applyBorder="1" applyAlignment="1">
      <alignment horizontal="left" vertical="center" wrapText="1"/>
    </xf>
    <xf numFmtId="0" fontId="5" fillId="0" borderId="32" xfId="0" applyFont="1" applyBorder="1" applyAlignment="1">
      <alignment horizontal="left" vertical="center" wrapText="1"/>
    </xf>
    <xf numFmtId="0" fontId="5" fillId="0" borderId="3" xfId="0" applyFont="1" applyBorder="1" applyAlignment="1">
      <alignment vertical="center"/>
    </xf>
    <xf numFmtId="0" fontId="5" fillId="0" borderId="4" xfId="0" applyFont="1" applyBorder="1" applyAlignment="1">
      <alignment vertical="center"/>
    </xf>
    <xf numFmtId="0" fontId="8" fillId="0" borderId="5" xfId="0" applyFont="1" applyBorder="1" applyAlignment="1">
      <alignment vertical="center"/>
    </xf>
    <xf numFmtId="0" fontId="5" fillId="0" borderId="0" xfId="0" applyFont="1" applyBorder="1" applyAlignment="1">
      <alignment horizontal="center" vertical="center"/>
    </xf>
    <xf numFmtId="0" fontId="5" fillId="2" borderId="6"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center"/>
      <protection locked="0"/>
    </xf>
    <xf numFmtId="0" fontId="5" fillId="5" borderId="31"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8" fillId="0" borderId="0" xfId="0" applyFont="1"/>
    <xf numFmtId="0" fontId="11" fillId="0" borderId="0" xfId="0" applyFont="1"/>
    <xf numFmtId="49" fontId="11" fillId="0" borderId="0" xfId="0" applyNumberFormat="1" applyFont="1"/>
    <xf numFmtId="5" fontId="11" fillId="0" borderId="0" xfId="0" applyNumberFormat="1" applyFont="1"/>
    <xf numFmtId="49" fontId="5" fillId="5" borderId="20" xfId="0" applyNumberFormat="1" applyFont="1" applyFill="1" applyBorder="1" applyAlignment="1" applyProtection="1">
      <alignment horizontal="left" vertical="center" indent="1" shrinkToFit="1"/>
      <protection locked="0"/>
    </xf>
    <xf numFmtId="49" fontId="5" fillId="5" borderId="11" xfId="0" applyNumberFormat="1" applyFont="1" applyFill="1" applyBorder="1" applyAlignment="1" applyProtection="1">
      <alignment horizontal="left" vertical="center" indent="1" shrinkToFit="1"/>
      <protection locked="0"/>
    </xf>
    <xf numFmtId="0" fontId="5" fillId="0" borderId="18" xfId="0" applyFont="1" applyBorder="1" applyAlignment="1">
      <alignment horizontal="right" vertical="center"/>
    </xf>
    <xf numFmtId="0" fontId="0" fillId="0" borderId="19" xfId="0" applyBorder="1" applyAlignment="1">
      <alignment horizontal="right" vertical="center"/>
    </xf>
    <xf numFmtId="0" fontId="5" fillId="0" borderId="14" xfId="0" applyFont="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15" xfId="0" applyBorder="1" applyAlignment="1"/>
    <xf numFmtId="0" fontId="0" fillId="0" borderId="16" xfId="0" applyBorder="1" applyAlignment="1"/>
    <xf numFmtId="0" fontId="0" fillId="0" borderId="17" xfId="0" applyBorder="1" applyAlignment="1"/>
    <xf numFmtId="0" fontId="5" fillId="5" borderId="26" xfId="0" applyFont="1" applyFill="1" applyBorder="1" applyAlignment="1" applyProtection="1">
      <alignment horizontal="left" vertical="center" wrapText="1"/>
      <protection locked="0"/>
    </xf>
    <xf numFmtId="0" fontId="0" fillId="5" borderId="12" xfId="0" applyFill="1" applyBorder="1" applyAlignment="1" applyProtection="1">
      <protection locked="0"/>
    </xf>
    <xf numFmtId="0" fontId="0" fillId="5" borderId="24" xfId="0" applyFill="1" applyBorder="1" applyAlignment="1" applyProtection="1">
      <protection locked="0"/>
    </xf>
    <xf numFmtId="0" fontId="0" fillId="5" borderId="27" xfId="0" applyFill="1" applyBorder="1" applyAlignment="1" applyProtection="1">
      <protection locked="0"/>
    </xf>
    <xf numFmtId="0" fontId="0" fillId="5" borderId="13" xfId="0" applyFill="1" applyBorder="1" applyAlignment="1" applyProtection="1">
      <protection locked="0"/>
    </xf>
    <xf numFmtId="0" fontId="0" fillId="5" borderId="25" xfId="0" applyFill="1" applyBorder="1" applyAlignment="1" applyProtection="1">
      <protection locked="0"/>
    </xf>
    <xf numFmtId="0" fontId="5" fillId="0" borderId="29" xfId="0" applyFont="1" applyBorder="1" applyAlignment="1">
      <alignment horizontal="left" vertical="center" wrapText="1"/>
    </xf>
    <xf numFmtId="0" fontId="0" fillId="0" borderId="29" xfId="0" applyBorder="1" applyAlignment="1">
      <alignment horizontal="left" vertical="center" wrapText="1"/>
    </xf>
    <xf numFmtId="0" fontId="5" fillId="3" borderId="18" xfId="0" applyFont="1" applyFill="1" applyBorder="1" applyAlignment="1">
      <alignment horizontal="center" vertical="center"/>
    </xf>
    <xf numFmtId="0" fontId="5" fillId="0" borderId="19" xfId="0" applyFont="1" applyBorder="1" applyAlignment="1">
      <alignment horizontal="center" vertical="center"/>
    </xf>
    <xf numFmtId="0" fontId="5" fillId="4" borderId="28" xfId="0" applyFont="1" applyFill="1" applyBorder="1" applyAlignment="1">
      <alignment horizontal="left"/>
    </xf>
    <xf numFmtId="0" fontId="5" fillId="3" borderId="18" xfId="0" applyFont="1" applyFill="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3" fillId="3" borderId="18" xfId="0" applyFont="1" applyFill="1" applyBorder="1" applyAlignment="1">
      <alignment horizontal="center" vertical="center" wrapText="1"/>
    </xf>
    <xf numFmtId="0" fontId="2" fillId="0" borderId="19" xfId="0" applyFont="1" applyBorder="1" applyAlignment="1">
      <alignment horizontal="center" vertical="center"/>
    </xf>
    <xf numFmtId="0" fontId="5" fillId="3" borderId="18"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3" borderId="20"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5" borderId="26"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5" fillId="5" borderId="20" xfId="0" applyFont="1" applyFill="1" applyBorder="1" applyAlignment="1" applyProtection="1">
      <alignment horizontal="left" vertical="center" indent="1" shrinkToFit="1"/>
      <protection locked="0"/>
    </xf>
    <xf numFmtId="0" fontId="5" fillId="5" borderId="11" xfId="0" applyFont="1" applyFill="1" applyBorder="1" applyAlignment="1" applyProtection="1">
      <alignment horizontal="left" vertical="center" indent="1" shrinkToFit="1"/>
      <protection locked="0"/>
    </xf>
    <xf numFmtId="0" fontId="9" fillId="0" borderId="0" xfId="0" applyFont="1" applyAlignment="1">
      <alignment horizontal="center"/>
    </xf>
    <xf numFmtId="0" fontId="10" fillId="0" borderId="0" xfId="0" applyFont="1" applyAlignment="1">
      <alignment horizontal="center"/>
    </xf>
    <xf numFmtId="0" fontId="5" fillId="0" borderId="0" xfId="0" applyFont="1" applyAlignment="1">
      <alignment horizontal="left"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5" fillId="0" borderId="6" xfId="0" applyFont="1" applyBorder="1" applyAlignment="1">
      <alignment horizontal="right" vertical="center"/>
    </xf>
    <xf numFmtId="0" fontId="5" fillId="0" borderId="18" xfId="0" applyFont="1" applyBorder="1" applyAlignment="1">
      <alignment horizontal="right" vertical="center" shrinkToFit="1"/>
    </xf>
    <xf numFmtId="0" fontId="5" fillId="0" borderId="19" xfId="0" applyFont="1" applyBorder="1" applyAlignment="1">
      <alignment horizontal="right" vertical="center" shrinkToFit="1"/>
    </xf>
  </cellXfs>
  <cellStyles count="1">
    <cellStyle name="標準" xfId="0" builtinId="0"/>
  </cellStyles>
  <dxfs count="4">
    <dxf>
      <fill>
        <patternFill>
          <bgColor indexed="23"/>
        </patternFill>
      </fill>
    </dxf>
    <dxf>
      <fill>
        <patternFill>
          <bgColor indexed="23"/>
        </patternFill>
      </fill>
    </dxf>
    <dxf>
      <fill>
        <patternFill>
          <bgColor indexed="23"/>
        </patternFill>
      </fill>
    </dxf>
    <dxf>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71"/>
  <sheetViews>
    <sheetView showGridLines="0" tabSelected="1" view="pageBreakPreview" zoomScaleNormal="90" zoomScaleSheetLayoutView="100" workbookViewId="0">
      <selection activeCell="B19" sqref="B19"/>
    </sheetView>
  </sheetViews>
  <sheetFormatPr defaultColWidth="11" defaultRowHeight="13.5"/>
  <cols>
    <col min="1" max="1" width="13.25" style="2" customWidth="1"/>
    <col min="2" max="2" width="29.375" style="2" customWidth="1"/>
    <col min="3" max="3" width="8.5" style="4" bestFit="1" customWidth="1"/>
    <col min="4" max="5" width="9.5" style="2" customWidth="1"/>
    <col min="6" max="6" width="8.375" style="2" customWidth="1"/>
    <col min="7" max="7" width="11.25" style="2" customWidth="1"/>
    <col min="8" max="8" width="32.75" style="2" customWidth="1"/>
    <col min="9" max="9" width="8.25" style="7" customWidth="1"/>
    <col min="10" max="10" width="5.75" style="7" customWidth="1"/>
    <col min="11" max="12" width="4.25" style="7" hidden="1" customWidth="1"/>
    <col min="13" max="15" width="3.625" style="7" hidden="1" customWidth="1"/>
    <col min="16" max="19" width="3.625" style="2" hidden="1" customWidth="1"/>
    <col min="20" max="20" width="3.5" style="2" customWidth="1"/>
    <col min="21" max="23" width="3.75" style="2" customWidth="1"/>
    <col min="24" max="24" width="10.75" style="2" bestFit="1" customWidth="1"/>
    <col min="25" max="25" width="12.375" style="2" bestFit="1" customWidth="1"/>
    <col min="26" max="26" width="10.75" style="2" bestFit="1" customWidth="1"/>
    <col min="27" max="27" width="3.5" style="2" bestFit="1" customWidth="1"/>
    <col min="28" max="28" width="3.75" style="2" customWidth="1"/>
    <col min="29" max="16384" width="11" style="2"/>
  </cols>
  <sheetData>
    <row r="1" spans="1:15" ht="18.75">
      <c r="A1" s="119" t="s">
        <v>38</v>
      </c>
      <c r="B1" s="120"/>
      <c r="C1" s="120"/>
      <c r="D1" s="120"/>
      <c r="E1" s="120"/>
      <c r="F1" s="120"/>
      <c r="G1" s="120"/>
      <c r="H1" s="120"/>
      <c r="I1" s="1"/>
      <c r="J1" s="1"/>
      <c r="K1" s="1"/>
      <c r="L1" s="1"/>
      <c r="M1" s="1"/>
      <c r="N1" s="1"/>
      <c r="O1" s="1"/>
    </row>
    <row r="2" spans="1:15">
      <c r="A2" s="3"/>
      <c r="B2" s="4"/>
      <c r="D2" s="4"/>
      <c r="E2" s="4"/>
      <c r="F2" s="4"/>
      <c r="G2" s="4"/>
      <c r="H2" s="4"/>
      <c r="I2" s="1"/>
      <c r="J2" s="1"/>
      <c r="K2" s="1"/>
      <c r="L2" s="1"/>
      <c r="M2" s="1"/>
      <c r="N2" s="1"/>
      <c r="O2" s="1"/>
    </row>
    <row r="3" spans="1:15">
      <c r="A3" s="2" t="s">
        <v>135</v>
      </c>
      <c r="B3" s="4"/>
      <c r="D3" s="4"/>
      <c r="E3" s="4"/>
      <c r="F3" s="4"/>
      <c r="G3" s="4"/>
      <c r="H3" s="4"/>
      <c r="I3" s="1"/>
      <c r="J3" s="1"/>
      <c r="K3" s="1"/>
      <c r="L3" s="1"/>
      <c r="M3" s="1"/>
      <c r="N3" s="1"/>
      <c r="O3" s="1"/>
    </row>
    <row r="4" spans="1:15">
      <c r="A4" s="5" t="s">
        <v>30</v>
      </c>
      <c r="B4" s="4"/>
      <c r="D4" s="4"/>
      <c r="E4" s="4"/>
      <c r="F4" s="4"/>
      <c r="G4" s="4"/>
      <c r="H4" s="4"/>
      <c r="I4" s="1"/>
      <c r="J4" s="1"/>
      <c r="K4" s="1"/>
      <c r="L4" s="1"/>
      <c r="M4" s="1"/>
      <c r="N4" s="1"/>
      <c r="O4" s="1"/>
    </row>
    <row r="6" spans="1:15" ht="27.95" customHeight="1">
      <c r="A6" s="121" t="s">
        <v>96</v>
      </c>
      <c r="B6" s="121"/>
      <c r="C6" s="121"/>
      <c r="D6" s="121"/>
      <c r="E6" s="121"/>
      <c r="F6" s="121"/>
      <c r="G6" s="121"/>
      <c r="H6" s="121"/>
      <c r="I6" s="6"/>
      <c r="J6" s="6"/>
      <c r="K6" s="6"/>
      <c r="L6" s="6"/>
      <c r="M6" s="6"/>
      <c r="N6" s="6"/>
      <c r="O6" s="6"/>
    </row>
    <row r="7" spans="1:15">
      <c r="A7" s="2" t="s">
        <v>153</v>
      </c>
    </row>
    <row r="8" spans="1:15">
      <c r="A8" s="8" t="s">
        <v>14</v>
      </c>
    </row>
    <row r="9" spans="1:15">
      <c r="A9" s="8" t="s">
        <v>13</v>
      </c>
    </row>
    <row r="10" spans="1:15">
      <c r="A10" s="8" t="s">
        <v>26</v>
      </c>
    </row>
    <row r="11" spans="1:15">
      <c r="A11" s="8" t="s">
        <v>149</v>
      </c>
    </row>
    <row r="12" spans="1:15">
      <c r="A12" s="71" t="s">
        <v>150</v>
      </c>
    </row>
    <row r="13" spans="1:15">
      <c r="A13" s="2" t="s">
        <v>97</v>
      </c>
    </row>
    <row r="14" spans="1:15">
      <c r="A14" s="2" t="s">
        <v>66</v>
      </c>
    </row>
    <row r="15" spans="1:15">
      <c r="A15" s="2" t="s">
        <v>64</v>
      </c>
    </row>
    <row r="16" spans="1:15">
      <c r="A16" s="2" t="s">
        <v>65</v>
      </c>
    </row>
    <row r="17" spans="1:15">
      <c r="A17" s="2" t="s">
        <v>36</v>
      </c>
    </row>
    <row r="19" spans="1:15">
      <c r="A19" s="2" t="s">
        <v>9</v>
      </c>
    </row>
    <row r="20" spans="1:15" ht="22.5" customHeight="1" thickBot="1">
      <c r="A20" s="9" t="s">
        <v>136</v>
      </c>
      <c r="B20" s="75"/>
      <c r="C20" s="76"/>
    </row>
    <row r="21" spans="1:15" ht="22.5" customHeight="1" thickTop="1" thickBot="1">
      <c r="A21" s="9" t="s">
        <v>0</v>
      </c>
      <c r="B21" s="117"/>
      <c r="C21" s="118"/>
      <c r="F21" s="122" t="s">
        <v>147</v>
      </c>
      <c r="G21" s="123"/>
      <c r="H21" s="124"/>
      <c r="I21" s="10"/>
      <c r="J21" s="10"/>
      <c r="K21" s="10"/>
      <c r="L21" s="10"/>
      <c r="M21" s="10"/>
      <c r="N21" s="10"/>
      <c r="O21" s="10"/>
    </row>
    <row r="22" spans="1:15" ht="22.5" customHeight="1" thickTop="1" thickBot="1">
      <c r="A22" s="11" t="s">
        <v>1</v>
      </c>
      <c r="B22" s="117"/>
      <c r="C22" s="118"/>
    </row>
    <row r="23" spans="1:15" ht="22.5" customHeight="1" thickTop="1">
      <c r="A23" s="11" t="s">
        <v>2</v>
      </c>
      <c r="B23" s="117"/>
      <c r="C23" s="118"/>
      <c r="F23" s="12" t="s">
        <v>6</v>
      </c>
      <c r="G23" s="13"/>
      <c r="H23" s="63"/>
      <c r="I23" s="14"/>
      <c r="J23" s="14"/>
      <c r="K23" s="14"/>
      <c r="L23" s="14"/>
      <c r="M23" s="14"/>
      <c r="N23" s="14"/>
      <c r="O23" s="14"/>
    </row>
    <row r="24" spans="1:15" ht="22.5" customHeight="1">
      <c r="A24" s="11" t="s">
        <v>32</v>
      </c>
      <c r="B24" s="117"/>
      <c r="C24" s="118"/>
      <c r="F24" s="15" t="s">
        <v>7</v>
      </c>
      <c r="G24" s="16"/>
      <c r="H24" s="64"/>
      <c r="I24" s="14"/>
      <c r="J24" s="14"/>
      <c r="K24" s="14">
        <f>IF(B24&lt;&gt;"",VLOOKUP(B24,Data!B2:C3,2,FALSE),0)</f>
        <v>0</v>
      </c>
      <c r="L24" s="14"/>
      <c r="M24" s="14"/>
      <c r="N24" s="14"/>
      <c r="O24" s="14"/>
    </row>
    <row r="25" spans="1:15" ht="22.5" customHeight="1">
      <c r="A25" s="11" t="s">
        <v>3</v>
      </c>
      <c r="B25" s="117"/>
      <c r="C25" s="118"/>
      <c r="F25" s="15" t="s">
        <v>148</v>
      </c>
      <c r="G25" s="16"/>
      <c r="H25" s="64"/>
      <c r="I25" s="14"/>
      <c r="J25" s="14"/>
      <c r="K25" s="14"/>
      <c r="L25" s="14"/>
      <c r="M25" s="14"/>
      <c r="N25" s="14"/>
      <c r="O25" s="14"/>
    </row>
    <row r="26" spans="1:15" ht="22.5" customHeight="1">
      <c r="A26" s="18" t="s">
        <v>56</v>
      </c>
      <c r="B26" s="117"/>
      <c r="C26" s="118"/>
      <c r="F26" s="19" t="s">
        <v>34</v>
      </c>
      <c r="G26" s="16"/>
      <c r="H26" s="64"/>
      <c r="I26" s="14"/>
      <c r="J26" s="14"/>
      <c r="K26" s="14">
        <f>IF(B26&lt;&gt;"",VLOOKUP(B26,Data!D2:E8,2,FALSE),0)</f>
        <v>0</v>
      </c>
      <c r="L26" s="14"/>
      <c r="M26" s="14"/>
      <c r="N26" s="14"/>
      <c r="O26" s="14"/>
    </row>
    <row r="27" spans="1:15" ht="22.5" customHeight="1" thickBot="1">
      <c r="A27" s="11" t="s">
        <v>5</v>
      </c>
      <c r="B27" s="117"/>
      <c r="C27" s="118"/>
      <c r="F27" s="20"/>
      <c r="G27" s="21"/>
      <c r="H27" s="65"/>
      <c r="I27" s="14"/>
      <c r="J27" s="14"/>
      <c r="K27" s="14"/>
      <c r="L27" s="14"/>
      <c r="M27" s="14"/>
      <c r="N27" s="14"/>
      <c r="O27" s="14"/>
    </row>
    <row r="28" spans="1:15" ht="22.5" customHeight="1" thickTop="1">
      <c r="A28" s="11" t="s">
        <v>27</v>
      </c>
      <c r="B28" s="117"/>
      <c r="C28" s="118"/>
      <c r="I28" s="14"/>
      <c r="J28" s="14"/>
      <c r="K28" s="14"/>
      <c r="L28" s="14"/>
      <c r="M28" s="14"/>
      <c r="N28" s="14"/>
      <c r="O28" s="14"/>
    </row>
    <row r="29" spans="1:15">
      <c r="B29" s="7"/>
    </row>
    <row r="30" spans="1:15">
      <c r="A30" s="2" t="s">
        <v>4</v>
      </c>
      <c r="B30" s="7"/>
    </row>
    <row r="31" spans="1:15">
      <c r="A31" s="57" t="s">
        <v>99</v>
      </c>
      <c r="B31" s="58"/>
      <c r="C31" s="58"/>
      <c r="D31" s="98"/>
      <c r="E31" s="98"/>
      <c r="F31" s="58"/>
      <c r="G31" s="58"/>
      <c r="H31" s="59"/>
      <c r="I31" s="14"/>
      <c r="J31" s="14"/>
      <c r="K31" s="2"/>
      <c r="L31" s="2"/>
      <c r="M31" s="2"/>
      <c r="N31" s="2"/>
      <c r="O31" s="2"/>
    </row>
    <row r="32" spans="1:15" ht="15" customHeight="1">
      <c r="A32" s="99" t="s">
        <v>35</v>
      </c>
      <c r="B32" s="96" t="s">
        <v>10</v>
      </c>
      <c r="C32" s="102" t="s">
        <v>142</v>
      </c>
      <c r="D32" s="106" t="s">
        <v>20</v>
      </c>
      <c r="E32" s="107"/>
      <c r="F32" s="104" t="s">
        <v>115</v>
      </c>
      <c r="G32" s="96" t="s">
        <v>37</v>
      </c>
      <c r="H32" s="99" t="s">
        <v>8</v>
      </c>
      <c r="I32" s="14"/>
      <c r="J32" s="14"/>
      <c r="K32" s="2"/>
      <c r="L32" s="2"/>
      <c r="M32" s="2"/>
      <c r="N32" s="2"/>
      <c r="O32" s="2"/>
    </row>
    <row r="33" spans="1:25" ht="15" customHeight="1">
      <c r="A33" s="100"/>
      <c r="B33" s="101"/>
      <c r="C33" s="103"/>
      <c r="D33" s="60" t="s">
        <v>31</v>
      </c>
      <c r="E33" s="60" t="s">
        <v>33</v>
      </c>
      <c r="F33" s="105"/>
      <c r="G33" s="97"/>
      <c r="H33" s="100"/>
      <c r="I33" s="14"/>
      <c r="J33" s="14"/>
      <c r="K33" s="2" t="s">
        <v>104</v>
      </c>
      <c r="L33" s="2" t="s">
        <v>144</v>
      </c>
      <c r="M33" s="2" t="s">
        <v>57</v>
      </c>
      <c r="N33" s="2" t="s">
        <v>58</v>
      </c>
      <c r="O33" s="2" t="s">
        <v>60</v>
      </c>
      <c r="P33" s="2" t="s">
        <v>59</v>
      </c>
      <c r="Q33" s="2" t="s">
        <v>61</v>
      </c>
      <c r="R33" s="2" t="s">
        <v>62</v>
      </c>
      <c r="S33" s="2" t="s">
        <v>63</v>
      </c>
    </row>
    <row r="34" spans="1:25" ht="18.75" customHeight="1">
      <c r="A34" s="23" t="s">
        <v>82</v>
      </c>
      <c r="B34" s="24" t="s">
        <v>81</v>
      </c>
      <c r="C34" s="25" t="s">
        <v>11</v>
      </c>
      <c r="D34" s="26">
        <v>3000</v>
      </c>
      <c r="E34" s="27">
        <v>4000</v>
      </c>
      <c r="F34" s="67"/>
      <c r="G34" s="27">
        <f>IF(F34="-",0,IF($K$24=2,$E34*$F34,D34*$F34))</f>
        <v>0</v>
      </c>
      <c r="H34" s="28" t="s">
        <v>105</v>
      </c>
      <c r="I34" s="29"/>
      <c r="J34" s="29"/>
      <c r="K34" s="29">
        <f ca="1">OFFSET(K34,0,1+$K$26)</f>
        <v>0</v>
      </c>
      <c r="L34" s="29">
        <v>0</v>
      </c>
      <c r="M34" s="30">
        <v>0</v>
      </c>
      <c r="N34" s="30">
        <v>0</v>
      </c>
      <c r="O34" s="30">
        <v>0</v>
      </c>
      <c r="P34" s="30">
        <v>1</v>
      </c>
      <c r="Q34" s="30">
        <v>1</v>
      </c>
      <c r="R34" s="30">
        <v>1</v>
      </c>
      <c r="S34" s="30">
        <v>1</v>
      </c>
      <c r="T34" s="30"/>
      <c r="U34" s="30"/>
      <c r="V34" s="30"/>
      <c r="W34" s="30"/>
    </row>
    <row r="35" spans="1:25" ht="18.75" customHeight="1">
      <c r="A35" s="23" t="s">
        <v>83</v>
      </c>
      <c r="B35" s="31" t="s">
        <v>80</v>
      </c>
      <c r="C35" s="25" t="s">
        <v>11</v>
      </c>
      <c r="D35" s="26">
        <v>3000</v>
      </c>
      <c r="E35" s="27">
        <v>4000</v>
      </c>
      <c r="F35" s="67"/>
      <c r="G35" s="27">
        <f t="shared" ref="G35:G39" si="0">IF(F35="-",0,IF($K$24=2,$E35*$F35,D35*$F35))</f>
        <v>0</v>
      </c>
      <c r="H35" s="28" t="s">
        <v>106</v>
      </c>
      <c r="I35" s="29"/>
      <c r="J35" s="29"/>
      <c r="K35" s="29">
        <f t="shared" ref="K35:K39" ca="1" si="1">OFFSET(K35,0,1+$K$26)</f>
        <v>0</v>
      </c>
      <c r="L35" s="29">
        <v>0</v>
      </c>
      <c r="M35" s="30">
        <v>0</v>
      </c>
      <c r="N35" s="30">
        <v>0</v>
      </c>
      <c r="O35" s="30">
        <v>0</v>
      </c>
      <c r="P35" s="30">
        <v>1</v>
      </c>
      <c r="Q35" s="30">
        <v>1</v>
      </c>
      <c r="R35" s="30">
        <v>1</v>
      </c>
      <c r="S35" s="30">
        <v>1</v>
      </c>
      <c r="T35" s="30"/>
      <c r="U35" s="30"/>
      <c r="V35" s="30"/>
      <c r="W35" s="30"/>
    </row>
    <row r="36" spans="1:25" ht="54">
      <c r="A36" s="23" t="s">
        <v>84</v>
      </c>
      <c r="B36" s="24" t="s">
        <v>79</v>
      </c>
      <c r="C36" s="25" t="s">
        <v>11</v>
      </c>
      <c r="D36" s="26">
        <v>5500</v>
      </c>
      <c r="E36" s="27">
        <v>6500</v>
      </c>
      <c r="F36" s="67"/>
      <c r="G36" s="27">
        <f t="shared" si="0"/>
        <v>0</v>
      </c>
      <c r="H36" s="28" t="s">
        <v>107</v>
      </c>
      <c r="I36" s="29"/>
      <c r="J36" s="29"/>
      <c r="K36" s="29">
        <f t="shared" ca="1" si="1"/>
        <v>0</v>
      </c>
      <c r="L36" s="29">
        <v>0</v>
      </c>
      <c r="M36" s="30">
        <v>0</v>
      </c>
      <c r="N36" s="30">
        <v>0</v>
      </c>
      <c r="O36" s="30">
        <v>1</v>
      </c>
      <c r="P36" s="30">
        <v>1</v>
      </c>
      <c r="Q36" s="30">
        <v>0</v>
      </c>
      <c r="R36" s="30">
        <v>0</v>
      </c>
      <c r="S36" s="30">
        <v>0</v>
      </c>
      <c r="T36" s="30"/>
      <c r="U36" s="30"/>
      <c r="V36" s="30"/>
      <c r="W36" s="30"/>
      <c r="Y36" s="30"/>
    </row>
    <row r="37" spans="1:25" ht="28.15" customHeight="1">
      <c r="A37" s="23" t="s">
        <v>85</v>
      </c>
      <c r="B37" s="28" t="s">
        <v>78</v>
      </c>
      <c r="C37" s="25" t="s">
        <v>12</v>
      </c>
      <c r="D37" s="26">
        <v>8000</v>
      </c>
      <c r="E37" s="27">
        <v>9000</v>
      </c>
      <c r="F37" s="67"/>
      <c r="G37" s="27">
        <f t="shared" si="0"/>
        <v>0</v>
      </c>
      <c r="H37" s="28" t="s">
        <v>116</v>
      </c>
      <c r="I37" s="29"/>
      <c r="J37" s="29"/>
      <c r="K37" s="29">
        <f t="shared" ca="1" si="1"/>
        <v>0</v>
      </c>
      <c r="L37" s="29">
        <v>0</v>
      </c>
      <c r="M37" s="30">
        <v>1</v>
      </c>
      <c r="N37" s="30">
        <v>1</v>
      </c>
      <c r="O37" s="30">
        <v>1</v>
      </c>
      <c r="P37" s="30">
        <v>0</v>
      </c>
      <c r="Q37" s="30">
        <v>0</v>
      </c>
      <c r="R37" s="30">
        <v>0</v>
      </c>
      <c r="S37" s="30">
        <v>0</v>
      </c>
      <c r="T37" s="30"/>
      <c r="U37" s="30"/>
      <c r="V37" s="30"/>
      <c r="W37" s="30"/>
      <c r="Y37" s="30"/>
    </row>
    <row r="38" spans="1:25" ht="27">
      <c r="A38" s="23" t="s">
        <v>86</v>
      </c>
      <c r="B38" s="24" t="s">
        <v>77</v>
      </c>
      <c r="C38" s="25" t="s">
        <v>12</v>
      </c>
      <c r="D38" s="26">
        <v>8000</v>
      </c>
      <c r="E38" s="27">
        <v>9000</v>
      </c>
      <c r="F38" s="67"/>
      <c r="G38" s="27">
        <f t="shared" si="0"/>
        <v>0</v>
      </c>
      <c r="H38" s="28" t="s">
        <v>108</v>
      </c>
      <c r="I38" s="29"/>
      <c r="J38" s="29"/>
      <c r="K38" s="29">
        <f t="shared" ca="1" si="1"/>
        <v>0</v>
      </c>
      <c r="L38" s="29">
        <v>0</v>
      </c>
      <c r="M38" s="30">
        <v>0</v>
      </c>
      <c r="N38" s="30">
        <v>1</v>
      </c>
      <c r="O38" s="30">
        <v>1</v>
      </c>
      <c r="P38" s="30">
        <v>1</v>
      </c>
      <c r="Q38" s="30">
        <v>0</v>
      </c>
      <c r="R38" s="30">
        <v>0</v>
      </c>
      <c r="S38" s="30">
        <v>0</v>
      </c>
      <c r="T38" s="30"/>
      <c r="U38" s="30"/>
      <c r="V38" s="30"/>
      <c r="W38" s="30"/>
      <c r="Y38" s="30"/>
    </row>
    <row r="39" spans="1:25" ht="27">
      <c r="A39" s="23" t="s">
        <v>87</v>
      </c>
      <c r="B39" s="32" t="s">
        <v>101</v>
      </c>
      <c r="C39" s="25" t="s">
        <v>11</v>
      </c>
      <c r="D39" s="26">
        <v>3000</v>
      </c>
      <c r="E39" s="27">
        <v>4000</v>
      </c>
      <c r="F39" s="67"/>
      <c r="G39" s="27">
        <f t="shared" si="0"/>
        <v>0</v>
      </c>
      <c r="H39" s="33" t="s">
        <v>29</v>
      </c>
      <c r="I39" s="29"/>
      <c r="J39" s="29"/>
      <c r="K39" s="29">
        <f t="shared" ca="1" si="1"/>
        <v>0</v>
      </c>
      <c r="L39" s="29">
        <v>0</v>
      </c>
      <c r="M39" s="30">
        <v>1</v>
      </c>
      <c r="N39" s="30">
        <v>1</v>
      </c>
      <c r="O39" s="30">
        <v>1</v>
      </c>
      <c r="P39" s="30">
        <v>1</v>
      </c>
      <c r="Q39" s="30">
        <v>0</v>
      </c>
      <c r="R39" s="30">
        <v>0</v>
      </c>
      <c r="S39" s="30">
        <v>0</v>
      </c>
      <c r="T39" s="30"/>
      <c r="U39" s="30"/>
      <c r="V39" s="30"/>
      <c r="W39" s="30"/>
      <c r="Y39" s="30"/>
    </row>
    <row r="40" spans="1:25" ht="15" customHeight="1">
      <c r="A40" s="99" t="s">
        <v>95</v>
      </c>
      <c r="B40" s="96" t="s">
        <v>10</v>
      </c>
      <c r="C40" s="102" t="s">
        <v>142</v>
      </c>
      <c r="D40" s="106" t="s">
        <v>20</v>
      </c>
      <c r="E40" s="107"/>
      <c r="F40" s="104" t="s">
        <v>115</v>
      </c>
      <c r="G40" s="96" t="s">
        <v>37</v>
      </c>
      <c r="H40" s="99" t="s">
        <v>8</v>
      </c>
      <c r="I40" s="14"/>
      <c r="J40" s="14"/>
      <c r="K40" s="29"/>
      <c r="L40" s="29"/>
      <c r="M40" s="2"/>
      <c r="N40" s="2"/>
      <c r="O40" s="2"/>
    </row>
    <row r="41" spans="1:25" ht="15" customHeight="1">
      <c r="A41" s="100"/>
      <c r="B41" s="101"/>
      <c r="C41" s="103"/>
      <c r="D41" s="60" t="s">
        <v>31</v>
      </c>
      <c r="E41" s="60" t="s">
        <v>33</v>
      </c>
      <c r="F41" s="105"/>
      <c r="G41" s="97"/>
      <c r="H41" s="100"/>
      <c r="I41" s="14"/>
      <c r="J41" s="14"/>
      <c r="K41" s="30"/>
      <c r="L41" s="30"/>
      <c r="M41" s="30"/>
      <c r="N41" s="30"/>
      <c r="O41" s="30"/>
      <c r="P41" s="30"/>
      <c r="Q41" s="30"/>
      <c r="R41" s="30"/>
      <c r="S41" s="30"/>
      <c r="T41" s="30"/>
      <c r="U41" s="30"/>
      <c r="V41" s="30"/>
      <c r="W41" s="30"/>
    </row>
    <row r="42" spans="1:25" ht="18.75" customHeight="1">
      <c r="A42" s="23" t="s">
        <v>88</v>
      </c>
      <c r="B42" s="24" t="s">
        <v>102</v>
      </c>
      <c r="C42" s="25" t="s">
        <v>11</v>
      </c>
      <c r="D42" s="26">
        <v>3000</v>
      </c>
      <c r="E42" s="27">
        <v>4000</v>
      </c>
      <c r="F42" s="67"/>
      <c r="G42" s="27">
        <f t="shared" ref="G42:G48" si="2">IF(F42="-",0,IF($K$24=2,$E42*$F42,D42*$F42))</f>
        <v>0</v>
      </c>
      <c r="H42" s="28" t="s">
        <v>106</v>
      </c>
      <c r="I42" s="29"/>
      <c r="J42" s="29"/>
      <c r="K42" s="29">
        <f t="shared" ref="K42:K48" ca="1" si="3">OFFSET(K42,0,1+$K$26)</f>
        <v>0</v>
      </c>
      <c r="L42" s="29">
        <v>0</v>
      </c>
      <c r="M42" s="30">
        <v>0</v>
      </c>
      <c r="N42" s="30">
        <v>0</v>
      </c>
      <c r="O42" s="30">
        <v>0</v>
      </c>
      <c r="P42" s="30">
        <v>1</v>
      </c>
      <c r="Q42" s="30">
        <v>1</v>
      </c>
      <c r="R42" s="30">
        <v>1</v>
      </c>
      <c r="S42" s="30">
        <v>1</v>
      </c>
      <c r="T42" s="30"/>
      <c r="U42" s="30"/>
      <c r="V42" s="30"/>
      <c r="W42" s="30"/>
    </row>
    <row r="43" spans="1:25" ht="18.75" customHeight="1">
      <c r="A43" s="23" t="s">
        <v>89</v>
      </c>
      <c r="B43" s="24" t="s">
        <v>103</v>
      </c>
      <c r="C43" s="25" t="s">
        <v>11</v>
      </c>
      <c r="D43" s="26">
        <v>3000</v>
      </c>
      <c r="E43" s="27">
        <v>4000</v>
      </c>
      <c r="F43" s="67"/>
      <c r="G43" s="27">
        <f t="shared" si="2"/>
        <v>0</v>
      </c>
      <c r="H43" s="28" t="s">
        <v>106</v>
      </c>
      <c r="I43" s="29"/>
      <c r="J43" s="29"/>
      <c r="K43" s="29">
        <f t="shared" ca="1" si="3"/>
        <v>0</v>
      </c>
      <c r="L43" s="29">
        <v>0</v>
      </c>
      <c r="M43" s="30">
        <v>0</v>
      </c>
      <c r="N43" s="30">
        <v>0</v>
      </c>
      <c r="O43" s="30">
        <v>0</v>
      </c>
      <c r="P43" s="30">
        <v>1</v>
      </c>
      <c r="Q43" s="30">
        <v>1</v>
      </c>
      <c r="R43" s="30">
        <v>1</v>
      </c>
      <c r="S43" s="30">
        <v>1</v>
      </c>
      <c r="T43" s="30"/>
      <c r="U43" s="30"/>
      <c r="V43" s="30"/>
      <c r="W43" s="30"/>
    </row>
    <row r="44" spans="1:25" ht="27">
      <c r="A44" s="23" t="s">
        <v>90</v>
      </c>
      <c r="B44" s="31" t="s">
        <v>76</v>
      </c>
      <c r="C44" s="25" t="s">
        <v>11</v>
      </c>
      <c r="D44" s="26">
        <v>5500</v>
      </c>
      <c r="E44" s="27">
        <v>6500</v>
      </c>
      <c r="F44" s="67"/>
      <c r="G44" s="27">
        <f t="shared" si="2"/>
        <v>0</v>
      </c>
      <c r="H44" s="28" t="s">
        <v>109</v>
      </c>
      <c r="I44" s="34"/>
      <c r="J44" s="34"/>
      <c r="K44" s="29">
        <f t="shared" ca="1" si="3"/>
        <v>0</v>
      </c>
      <c r="L44" s="29">
        <v>0</v>
      </c>
      <c r="M44" s="30">
        <v>0</v>
      </c>
      <c r="N44" s="30">
        <v>0</v>
      </c>
      <c r="O44" s="30">
        <v>1</v>
      </c>
      <c r="P44" s="30">
        <v>1</v>
      </c>
      <c r="Q44" s="30">
        <v>0</v>
      </c>
      <c r="R44" s="30">
        <v>0</v>
      </c>
      <c r="S44" s="30">
        <v>0</v>
      </c>
      <c r="T44" s="30"/>
      <c r="U44" s="30"/>
      <c r="V44" s="30"/>
      <c r="W44" s="30"/>
    </row>
    <row r="45" spans="1:25" ht="18.75" customHeight="1">
      <c r="A45" s="23" t="s">
        <v>91</v>
      </c>
      <c r="B45" s="24" t="s">
        <v>75</v>
      </c>
      <c r="C45" s="25" t="s">
        <v>12</v>
      </c>
      <c r="D45" s="26">
        <v>8000</v>
      </c>
      <c r="E45" s="27">
        <v>9000</v>
      </c>
      <c r="F45" s="67"/>
      <c r="G45" s="27">
        <f t="shared" si="2"/>
        <v>0</v>
      </c>
      <c r="H45" s="28" t="s">
        <v>110</v>
      </c>
      <c r="I45" s="29"/>
      <c r="J45" s="29"/>
      <c r="K45" s="29">
        <f t="shared" ca="1" si="3"/>
        <v>0</v>
      </c>
      <c r="L45" s="29">
        <v>0</v>
      </c>
      <c r="M45" s="30">
        <v>1</v>
      </c>
      <c r="N45" s="30">
        <v>1</v>
      </c>
      <c r="O45" s="30">
        <v>0</v>
      </c>
      <c r="P45" s="30">
        <v>0</v>
      </c>
      <c r="Q45" s="30">
        <v>0</v>
      </c>
      <c r="R45" s="30">
        <v>0</v>
      </c>
      <c r="S45" s="30">
        <v>0</v>
      </c>
      <c r="T45" s="30"/>
      <c r="U45" s="30"/>
      <c r="V45" s="30"/>
      <c r="W45" s="30"/>
    </row>
    <row r="46" spans="1:25" ht="54">
      <c r="A46" s="23" t="s">
        <v>92</v>
      </c>
      <c r="B46" s="24" t="s">
        <v>74</v>
      </c>
      <c r="C46" s="25" t="s">
        <v>12</v>
      </c>
      <c r="D46" s="26">
        <v>8000</v>
      </c>
      <c r="E46" s="27">
        <v>9000</v>
      </c>
      <c r="F46" s="67"/>
      <c r="G46" s="27">
        <f t="shared" si="2"/>
        <v>0</v>
      </c>
      <c r="H46" s="28" t="s">
        <v>111</v>
      </c>
      <c r="I46" s="29"/>
      <c r="J46" s="29"/>
      <c r="K46" s="29">
        <f t="shared" ca="1" si="3"/>
        <v>0</v>
      </c>
      <c r="L46" s="29">
        <v>0</v>
      </c>
      <c r="M46" s="30">
        <v>0</v>
      </c>
      <c r="N46" s="30">
        <v>1</v>
      </c>
      <c r="O46" s="30">
        <v>1</v>
      </c>
      <c r="P46" s="30">
        <v>0</v>
      </c>
      <c r="Q46" s="30">
        <v>0</v>
      </c>
      <c r="R46" s="30">
        <v>0</v>
      </c>
      <c r="S46" s="30">
        <v>0</v>
      </c>
      <c r="T46" s="30"/>
      <c r="U46" s="30"/>
      <c r="V46" s="30"/>
      <c r="W46" s="30"/>
    </row>
    <row r="47" spans="1:25" ht="54">
      <c r="A47" s="23" t="s">
        <v>93</v>
      </c>
      <c r="B47" s="35" t="s">
        <v>73</v>
      </c>
      <c r="C47" s="25" t="s">
        <v>11</v>
      </c>
      <c r="D47" s="26">
        <v>8000</v>
      </c>
      <c r="E47" s="27">
        <v>9000</v>
      </c>
      <c r="F47" s="67"/>
      <c r="G47" s="27">
        <f t="shared" si="2"/>
        <v>0</v>
      </c>
      <c r="H47" s="28" t="s">
        <v>112</v>
      </c>
      <c r="I47" s="29"/>
      <c r="J47" s="29"/>
      <c r="K47" s="29">
        <f t="shared" ca="1" si="3"/>
        <v>0</v>
      </c>
      <c r="L47" s="29">
        <v>0</v>
      </c>
      <c r="M47" s="30">
        <v>1</v>
      </c>
      <c r="N47" s="30">
        <v>1</v>
      </c>
      <c r="O47" s="30">
        <v>0</v>
      </c>
      <c r="P47" s="30">
        <v>0</v>
      </c>
      <c r="Q47" s="30">
        <v>0</v>
      </c>
      <c r="R47" s="30">
        <v>0</v>
      </c>
      <c r="S47" s="30">
        <v>0</v>
      </c>
      <c r="T47" s="30"/>
      <c r="U47" s="30"/>
      <c r="V47" s="30"/>
      <c r="W47" s="30"/>
    </row>
    <row r="48" spans="1:25" ht="18.75" customHeight="1">
      <c r="A48" s="23" t="s">
        <v>94</v>
      </c>
      <c r="B48" s="32" t="s">
        <v>72</v>
      </c>
      <c r="C48" s="25" t="s">
        <v>11</v>
      </c>
      <c r="D48" s="26">
        <v>9000</v>
      </c>
      <c r="E48" s="27">
        <v>10000</v>
      </c>
      <c r="F48" s="67"/>
      <c r="G48" s="27">
        <f t="shared" si="2"/>
        <v>0</v>
      </c>
      <c r="H48" s="28" t="s">
        <v>28</v>
      </c>
      <c r="I48" s="29"/>
      <c r="J48" s="29"/>
      <c r="K48" s="29">
        <f t="shared" ca="1" si="3"/>
        <v>0</v>
      </c>
      <c r="L48" s="29">
        <v>0</v>
      </c>
      <c r="M48" s="30">
        <v>1</v>
      </c>
      <c r="N48" s="30">
        <v>1</v>
      </c>
      <c r="O48" s="30">
        <v>0</v>
      </c>
      <c r="P48" s="30">
        <v>0</v>
      </c>
      <c r="Q48" s="30">
        <v>0</v>
      </c>
      <c r="R48" s="30">
        <v>0</v>
      </c>
      <c r="S48" s="30">
        <v>0</v>
      </c>
      <c r="T48" s="30"/>
      <c r="U48" s="30"/>
      <c r="V48" s="30"/>
      <c r="W48" s="30"/>
    </row>
    <row r="49" spans="1:23" ht="18.75" customHeight="1">
      <c r="A49" s="50" t="s">
        <v>100</v>
      </c>
      <c r="B49" s="51"/>
      <c r="C49" s="52"/>
      <c r="D49" s="53"/>
      <c r="E49" s="54"/>
      <c r="F49" s="55"/>
      <c r="G49" s="55"/>
      <c r="H49" s="56"/>
      <c r="I49" s="29"/>
      <c r="J49" s="29"/>
      <c r="K49" s="30"/>
      <c r="L49" s="30"/>
      <c r="M49" s="30"/>
      <c r="N49" s="30"/>
      <c r="O49" s="30"/>
      <c r="P49" s="30"/>
      <c r="Q49" s="30"/>
      <c r="R49" s="30"/>
      <c r="S49" s="30"/>
      <c r="T49" s="30"/>
      <c r="U49" s="30"/>
      <c r="V49" s="30"/>
      <c r="W49" s="30"/>
    </row>
    <row r="50" spans="1:23" ht="18.75" customHeight="1">
      <c r="A50" s="125" t="s">
        <v>21</v>
      </c>
      <c r="B50" s="24" t="s">
        <v>71</v>
      </c>
      <c r="C50" s="25"/>
      <c r="D50" s="26">
        <v>2000</v>
      </c>
      <c r="E50" s="37">
        <v>2000</v>
      </c>
      <c r="F50" s="36">
        <f>IF(OR(AND(SUM(F$34:F$39)&gt;=1,SUM(F$42:F$48)=0),AND(SUM(F$34:F$39)=0,SUM(F$42:F$48)&gt;=1)),1,0)</f>
        <v>0</v>
      </c>
      <c r="G50" s="27">
        <f t="shared" ref="G50:G55" si="4">IF(F50="-",0,IF($K$24=0,$E50*$F50,D50*$F50))</f>
        <v>0</v>
      </c>
      <c r="H50" s="28" t="s">
        <v>23</v>
      </c>
      <c r="I50" s="29"/>
      <c r="J50" s="29"/>
      <c r="K50" s="30"/>
      <c r="L50" s="30"/>
      <c r="M50" s="30"/>
      <c r="N50" s="30"/>
      <c r="O50" s="30"/>
      <c r="P50" s="30"/>
      <c r="Q50" s="30"/>
      <c r="R50" s="30"/>
      <c r="S50" s="30"/>
      <c r="T50" s="30"/>
      <c r="U50" s="30"/>
      <c r="V50" s="30"/>
      <c r="W50" s="30"/>
    </row>
    <row r="51" spans="1:23" ht="18.75" customHeight="1">
      <c r="A51" s="125"/>
      <c r="B51" s="24" t="s">
        <v>70</v>
      </c>
      <c r="C51" s="25"/>
      <c r="D51" s="26">
        <v>3000</v>
      </c>
      <c r="E51" s="37">
        <v>3000</v>
      </c>
      <c r="F51" s="36">
        <f>IF(AND(SUM(F$34:F$39)&gt;=1,SUM(F$42:F$48)&gt;=1),1,0)</f>
        <v>0</v>
      </c>
      <c r="G51" s="27">
        <f t="shared" si="4"/>
        <v>0</v>
      </c>
      <c r="H51" s="28" t="s">
        <v>22</v>
      </c>
      <c r="I51" s="29"/>
      <c r="J51" s="29"/>
      <c r="K51" s="30"/>
      <c r="L51" s="30"/>
      <c r="M51" s="30"/>
      <c r="N51" s="30"/>
      <c r="O51" s="30"/>
      <c r="P51" s="30"/>
      <c r="Q51" s="30"/>
      <c r="R51" s="30"/>
      <c r="S51" s="30"/>
      <c r="T51" s="30"/>
      <c r="U51" s="30"/>
      <c r="V51" s="30"/>
      <c r="W51" s="30"/>
    </row>
    <row r="52" spans="1:23" ht="18.75" customHeight="1">
      <c r="A52" s="77" t="s">
        <v>25</v>
      </c>
      <c r="B52" s="24" t="s">
        <v>67</v>
      </c>
      <c r="C52" s="25"/>
      <c r="D52" s="26">
        <v>1000</v>
      </c>
      <c r="E52" s="37">
        <v>1000</v>
      </c>
      <c r="F52" s="67"/>
      <c r="G52" s="27">
        <f t="shared" si="4"/>
        <v>0</v>
      </c>
      <c r="H52" s="28" t="s">
        <v>140</v>
      </c>
      <c r="I52" s="29"/>
      <c r="J52" s="29"/>
      <c r="K52" s="30"/>
      <c r="L52" s="30"/>
      <c r="M52" s="30"/>
      <c r="N52" s="30"/>
      <c r="O52" s="30"/>
      <c r="P52" s="30"/>
      <c r="Q52" s="30"/>
      <c r="R52" s="30"/>
      <c r="S52" s="30"/>
      <c r="T52" s="30"/>
      <c r="U52" s="30"/>
      <c r="V52" s="30"/>
      <c r="W52" s="30"/>
    </row>
    <row r="53" spans="1:23" ht="18.75" customHeight="1">
      <c r="A53" s="78"/>
      <c r="B53" s="24" t="s">
        <v>117</v>
      </c>
      <c r="C53" s="25"/>
      <c r="D53" s="26">
        <v>1000</v>
      </c>
      <c r="E53" s="37">
        <v>1000</v>
      </c>
      <c r="F53" s="68"/>
      <c r="G53" s="27">
        <f t="shared" si="4"/>
        <v>0</v>
      </c>
      <c r="H53" s="28" t="s">
        <v>118</v>
      </c>
      <c r="I53" s="29"/>
      <c r="J53" s="29"/>
      <c r="K53" s="30"/>
      <c r="L53" s="30"/>
      <c r="M53" s="30"/>
      <c r="N53" s="30"/>
      <c r="O53" s="30"/>
      <c r="P53" s="30"/>
      <c r="Q53" s="30"/>
      <c r="R53" s="30"/>
      <c r="S53" s="30"/>
      <c r="T53" s="30"/>
      <c r="U53" s="30"/>
      <c r="V53" s="30"/>
      <c r="W53" s="30"/>
    </row>
    <row r="54" spans="1:23" ht="18.75" customHeight="1">
      <c r="A54" s="126" t="s">
        <v>24</v>
      </c>
      <c r="B54" s="38" t="s">
        <v>68</v>
      </c>
      <c r="C54" s="38"/>
      <c r="D54" s="39">
        <v>1000</v>
      </c>
      <c r="E54" s="37">
        <v>1000</v>
      </c>
      <c r="F54" s="68"/>
      <c r="G54" s="27">
        <f t="shared" si="4"/>
        <v>0</v>
      </c>
      <c r="H54" s="22"/>
      <c r="I54" s="14"/>
      <c r="J54" s="14"/>
      <c r="K54" s="30"/>
      <c r="L54" s="30"/>
      <c r="M54" s="30"/>
      <c r="N54" s="30"/>
      <c r="O54" s="30"/>
      <c r="P54" s="30"/>
      <c r="Q54" s="30"/>
      <c r="R54" s="30"/>
      <c r="S54" s="30"/>
      <c r="T54" s="30"/>
      <c r="U54" s="30"/>
      <c r="V54" s="30"/>
      <c r="W54" s="30"/>
    </row>
    <row r="55" spans="1:23" ht="18.75" customHeight="1">
      <c r="A55" s="127"/>
      <c r="B55" s="38" t="s">
        <v>69</v>
      </c>
      <c r="C55" s="38"/>
      <c r="D55" s="39">
        <v>1000</v>
      </c>
      <c r="E55" s="37">
        <v>1000</v>
      </c>
      <c r="F55" s="68"/>
      <c r="G55" s="27">
        <f t="shared" si="4"/>
        <v>0</v>
      </c>
      <c r="H55" s="22"/>
      <c r="I55" s="14"/>
      <c r="J55" s="14"/>
      <c r="K55" s="30"/>
      <c r="L55" s="30"/>
      <c r="M55" s="30"/>
      <c r="N55" s="30"/>
      <c r="O55" s="30"/>
      <c r="P55" s="30"/>
      <c r="Q55" s="30"/>
      <c r="R55" s="30"/>
      <c r="S55" s="30"/>
      <c r="T55" s="30"/>
      <c r="U55" s="30"/>
      <c r="V55" s="30"/>
      <c r="W55" s="30"/>
    </row>
    <row r="56" spans="1:23">
      <c r="A56" s="40"/>
      <c r="B56" s="40"/>
      <c r="C56" s="40"/>
      <c r="D56" s="41"/>
      <c r="E56" s="41"/>
      <c r="F56" s="17"/>
      <c r="G56" s="17"/>
      <c r="H56" s="17"/>
      <c r="I56" s="14"/>
      <c r="J56" s="14"/>
      <c r="K56" s="14"/>
      <c r="L56" s="14"/>
      <c r="M56" s="14"/>
      <c r="N56" s="14"/>
      <c r="O56" s="2"/>
    </row>
    <row r="57" spans="1:23" ht="20.25" customHeight="1" thickBot="1">
      <c r="D57" s="42" t="s">
        <v>19</v>
      </c>
      <c r="E57" s="42"/>
      <c r="F57" s="42"/>
      <c r="G57" s="43">
        <f>SUM(G34:G55)</f>
        <v>0</v>
      </c>
      <c r="H57" s="44" t="s">
        <v>18</v>
      </c>
      <c r="I57" s="45"/>
      <c r="J57" s="45"/>
      <c r="K57" s="2"/>
      <c r="L57" s="2"/>
      <c r="M57" s="2"/>
      <c r="N57" s="2"/>
      <c r="O57" s="2"/>
    </row>
    <row r="58" spans="1:23" ht="14.25" thickTop="1">
      <c r="D58" s="17"/>
      <c r="E58" s="17"/>
      <c r="F58" s="17"/>
      <c r="G58" s="17"/>
      <c r="H58" s="17"/>
    </row>
    <row r="59" spans="1:23">
      <c r="A59" s="46" t="s">
        <v>137</v>
      </c>
      <c r="D59" s="17"/>
      <c r="E59" s="17"/>
      <c r="F59" s="17"/>
      <c r="G59" s="17"/>
      <c r="H59" s="17"/>
    </row>
    <row r="60" spans="1:23">
      <c r="A60" s="47" t="s">
        <v>138</v>
      </c>
      <c r="D60" s="17"/>
      <c r="E60" s="17"/>
      <c r="F60" s="17"/>
      <c r="G60" s="17"/>
      <c r="H60" s="17"/>
    </row>
    <row r="61" spans="1:23" ht="14.25" thickBot="1">
      <c r="A61" s="47" t="s">
        <v>139</v>
      </c>
      <c r="D61" s="17"/>
      <c r="E61" s="17"/>
      <c r="F61" s="17"/>
      <c r="G61" s="17"/>
      <c r="H61" s="17"/>
    </row>
    <row r="62" spans="1:23" ht="14.25" thickBot="1">
      <c r="A62" s="94" t="s">
        <v>98</v>
      </c>
      <c r="B62" s="95"/>
      <c r="C62" s="79" t="s">
        <v>120</v>
      </c>
      <c r="D62" s="80"/>
      <c r="E62" s="80"/>
      <c r="F62" s="81"/>
      <c r="G62" s="61" t="s">
        <v>119</v>
      </c>
      <c r="H62" s="69"/>
      <c r="I62" s="48"/>
      <c r="J62" s="48"/>
      <c r="K62" s="2"/>
      <c r="L62" s="2"/>
      <c r="M62" s="2"/>
      <c r="N62" s="2"/>
      <c r="O62" s="2"/>
    </row>
    <row r="63" spans="1:23" ht="14.25" thickBot="1">
      <c r="A63" s="95"/>
      <c r="B63" s="95"/>
      <c r="C63" s="82"/>
      <c r="D63" s="83"/>
      <c r="E63" s="83"/>
      <c r="F63" s="84"/>
      <c r="G63" s="62" t="s">
        <v>128</v>
      </c>
      <c r="H63" s="70"/>
      <c r="I63" s="48"/>
      <c r="J63" s="48"/>
      <c r="K63" s="2"/>
      <c r="L63" s="2"/>
      <c r="M63" s="2"/>
      <c r="N63" s="2"/>
      <c r="O63" s="2"/>
    </row>
    <row r="64" spans="1:23" ht="14.25" thickBot="1">
      <c r="A64" s="95"/>
      <c r="B64" s="95"/>
      <c r="C64" s="79" t="s">
        <v>143</v>
      </c>
      <c r="D64" s="80"/>
      <c r="E64" s="80"/>
      <c r="F64" s="81"/>
      <c r="G64" s="61" t="s">
        <v>119</v>
      </c>
      <c r="H64" s="69"/>
      <c r="I64" s="48"/>
      <c r="J64" s="48"/>
      <c r="K64" s="2"/>
      <c r="L64" s="2"/>
      <c r="M64" s="2"/>
      <c r="N64" s="2"/>
      <c r="O64" s="2"/>
    </row>
    <row r="65" spans="1:15" ht="14.25" thickBot="1">
      <c r="A65" s="95"/>
      <c r="B65" s="95"/>
      <c r="C65" s="82"/>
      <c r="D65" s="83"/>
      <c r="E65" s="83"/>
      <c r="F65" s="84"/>
      <c r="G65" s="62" t="s">
        <v>128</v>
      </c>
      <c r="H65" s="70"/>
      <c r="I65" s="48"/>
      <c r="J65" s="48"/>
      <c r="K65" s="2"/>
      <c r="L65" s="2"/>
      <c r="M65" s="2"/>
      <c r="N65" s="2"/>
      <c r="O65" s="2"/>
    </row>
    <row r="66" spans="1:15" ht="12" customHeight="1" thickBot="1"/>
    <row r="67" spans="1:15" ht="12" customHeight="1">
      <c r="A67" s="79" t="s">
        <v>146</v>
      </c>
      <c r="B67" s="108"/>
      <c r="C67" s="108"/>
      <c r="D67" s="108"/>
      <c r="E67" s="108"/>
      <c r="F67" s="109"/>
      <c r="G67" s="113"/>
      <c r="H67" s="114"/>
    </row>
    <row r="68" spans="1:15" ht="15" customHeight="1" thickBot="1">
      <c r="A68" s="110"/>
      <c r="B68" s="111"/>
      <c r="C68" s="111"/>
      <c r="D68" s="111"/>
      <c r="E68" s="111"/>
      <c r="F68" s="112"/>
      <c r="G68" s="115"/>
      <c r="H68" s="116"/>
    </row>
    <row r="69" spans="1:15" ht="15" customHeight="1" thickBot="1">
      <c r="A69" s="49"/>
      <c r="B69" s="49"/>
      <c r="C69" s="49"/>
      <c r="D69" s="49"/>
      <c r="E69" s="49"/>
      <c r="F69" s="49"/>
      <c r="G69" s="66"/>
      <c r="H69" s="66"/>
    </row>
    <row r="70" spans="1:15" ht="15" customHeight="1">
      <c r="A70" s="79" t="s">
        <v>134</v>
      </c>
      <c r="B70" s="85"/>
      <c r="C70" s="88"/>
      <c r="D70" s="89"/>
      <c r="E70" s="89"/>
      <c r="F70" s="89"/>
      <c r="G70" s="89"/>
      <c r="H70" s="90"/>
    </row>
    <row r="71" spans="1:15" ht="14.25" thickBot="1">
      <c r="A71" s="86"/>
      <c r="B71" s="87"/>
      <c r="C71" s="91"/>
      <c r="D71" s="92"/>
      <c r="E71" s="92"/>
      <c r="F71" s="92"/>
      <c r="G71" s="92"/>
      <c r="H71" s="93"/>
    </row>
  </sheetData>
  <sheetProtection sheet="1" objects="1" scenarios="1"/>
  <dataConsolidate/>
  <mergeCells count="37">
    <mergeCell ref="A67:F68"/>
    <mergeCell ref="G67:H68"/>
    <mergeCell ref="B23:C23"/>
    <mergeCell ref="B25:C25"/>
    <mergeCell ref="A1:H1"/>
    <mergeCell ref="A6:H6"/>
    <mergeCell ref="B21:C21"/>
    <mergeCell ref="B22:C22"/>
    <mergeCell ref="F21:H21"/>
    <mergeCell ref="A50:A51"/>
    <mergeCell ref="A54:A55"/>
    <mergeCell ref="D40:E40"/>
    <mergeCell ref="B26:C26"/>
    <mergeCell ref="B28:C28"/>
    <mergeCell ref="B24:C24"/>
    <mergeCell ref="B27:C27"/>
    <mergeCell ref="B32:B33"/>
    <mergeCell ref="A32:A33"/>
    <mergeCell ref="D32:E32"/>
    <mergeCell ref="F32:F33"/>
    <mergeCell ref="G32:G33"/>
    <mergeCell ref="B20:C20"/>
    <mergeCell ref="A52:A53"/>
    <mergeCell ref="C62:F63"/>
    <mergeCell ref="C64:F65"/>
    <mergeCell ref="A70:B71"/>
    <mergeCell ref="C70:H71"/>
    <mergeCell ref="A62:B65"/>
    <mergeCell ref="G40:G41"/>
    <mergeCell ref="D31:E31"/>
    <mergeCell ref="A40:A41"/>
    <mergeCell ref="B40:B41"/>
    <mergeCell ref="C40:C41"/>
    <mergeCell ref="F40:F41"/>
    <mergeCell ref="H40:H41"/>
    <mergeCell ref="H32:H33"/>
    <mergeCell ref="C32:C33"/>
  </mergeCells>
  <phoneticPr fontId="1"/>
  <conditionalFormatting sqref="D33:D39 D42:D48 D50:D55">
    <cfRule type="expression" dxfId="3" priority="14" stopIfTrue="1">
      <formula>$B$24="非会員"</formula>
    </cfRule>
  </conditionalFormatting>
  <conditionalFormatting sqref="E33:E39 E42:E48 E50:E55">
    <cfRule type="expression" dxfId="2" priority="8" stopIfTrue="1">
      <formula>OR($B$24="会員",$B$24="会員（未登録）")</formula>
    </cfRule>
  </conditionalFormatting>
  <conditionalFormatting sqref="D41">
    <cfRule type="expression" dxfId="1" priority="2" stopIfTrue="1">
      <formula>$B$24="非会員"</formula>
    </cfRule>
  </conditionalFormatting>
  <conditionalFormatting sqref="E41">
    <cfRule type="expression" dxfId="0" priority="1" stopIfTrue="1">
      <formula>OR($B$24="会員",$B$24="会員（未登録）")</formula>
    </cfRule>
  </conditionalFormatting>
  <dataValidations count="7">
    <dataValidation type="whole" showInputMessage="1" showErrorMessage="1" sqref="F53:F55">
      <formula1>0</formula1>
      <formula2>99</formula2>
    </dataValidation>
    <dataValidation showInputMessage="1" showErrorMessage="1" sqref="F50:F51"/>
    <dataValidation type="list" showInputMessage="1" showErrorMessage="1" sqref="F52">
      <formula1>IF($F$50=1,複数不可,参加不可)</formula1>
    </dataValidation>
    <dataValidation type="list" allowBlank="1" showInputMessage="1" showErrorMessage="1" sqref="B28:C28">
      <formula1>"有,無"</formula1>
    </dataValidation>
    <dataValidation type="list" showInputMessage="1" showErrorMessage="1" sqref="F34:F39">
      <formula1>IF(AND($K34=1,$K$24&gt;0),IF($C34="可",複数可,複数不可),参加不可)</formula1>
    </dataValidation>
    <dataValidation type="list" allowBlank="1" showInputMessage="1" showErrorMessage="1" sqref="F42:F48">
      <formula1>IF(AND($K42=1,$K$24&gt;0),IF($C42="可",複数可,複数不可),参加不可)</formula1>
    </dataValidation>
    <dataValidation type="list" allowBlank="1" showInputMessage="1" showErrorMessage="1" sqref="G67:H68">
      <formula1>班</formula1>
    </dataValidation>
  </dataValidations>
  <printOptions horizontalCentered="1"/>
  <pageMargins left="0.78740157480314965" right="0.78740157480314965" top="0.78740157480314965" bottom="0.59055118110236227" header="0.51181102362204722" footer="0.51181102362204722"/>
  <pageSetup paperSize="9" scale="60"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Data!$A$2:$A$3</xm:f>
          </x14:formula1>
          <xm:sqref>B23:C23</xm:sqref>
        </x14:dataValidation>
        <x14:dataValidation type="list" allowBlank="1" showInputMessage="1" showErrorMessage="1">
          <x14:formula1>
            <xm:f>Data!$D$2:$D$8</xm:f>
          </x14:formula1>
          <xm:sqref>B26:C26</xm:sqref>
        </x14:dataValidation>
        <x14:dataValidation type="list" allowBlank="1" showInputMessage="1" showErrorMessage="1">
          <x14:formula1>
            <xm:f>Data!$B$2:$B$3</xm:f>
          </x14:formula1>
          <xm:sqref>B24:C24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8"/>
  <sheetViews>
    <sheetView workbookViewId="0">
      <selection activeCell="I10" sqref="I10"/>
    </sheetView>
  </sheetViews>
  <sheetFormatPr defaultRowHeight="14.25"/>
  <cols>
    <col min="3" max="3" width="2.5" bestFit="1" customWidth="1"/>
    <col min="4" max="4" width="32.375" customWidth="1"/>
    <col min="5" max="5" width="2.5" bestFit="1" customWidth="1"/>
    <col min="6" max="6" width="11.625" bestFit="1" customWidth="1"/>
    <col min="7" max="7" width="7.5" bestFit="1" customWidth="1"/>
    <col min="8" max="9" width="9.5" bestFit="1" customWidth="1"/>
  </cols>
  <sheetData>
    <row r="1" spans="1:9">
      <c r="A1" t="s">
        <v>47</v>
      </c>
      <c r="B1" t="s">
        <v>48</v>
      </c>
      <c r="D1" t="s">
        <v>39</v>
      </c>
      <c r="F1" t="s">
        <v>51</v>
      </c>
      <c r="G1" t="s">
        <v>54</v>
      </c>
      <c r="H1" t="s">
        <v>55</v>
      </c>
      <c r="I1" t="s">
        <v>113</v>
      </c>
    </row>
    <row r="2" spans="1:9">
      <c r="A2" t="s">
        <v>15</v>
      </c>
      <c r="B2" t="s">
        <v>49</v>
      </c>
      <c r="C2">
        <v>1</v>
      </c>
      <c r="D2" t="s">
        <v>40</v>
      </c>
      <c r="E2">
        <v>1</v>
      </c>
      <c r="F2" t="s">
        <v>52</v>
      </c>
      <c r="G2">
        <v>0</v>
      </c>
      <c r="H2">
        <v>0</v>
      </c>
      <c r="I2" t="s">
        <v>114</v>
      </c>
    </row>
    <row r="3" spans="1:9">
      <c r="A3" t="s">
        <v>16</v>
      </c>
      <c r="B3" t="s">
        <v>50</v>
      </c>
      <c r="C3">
        <v>2</v>
      </c>
      <c r="D3" t="s">
        <v>44</v>
      </c>
      <c r="E3">
        <v>2</v>
      </c>
      <c r="F3" t="s">
        <v>53</v>
      </c>
      <c r="G3">
        <v>1</v>
      </c>
      <c r="H3">
        <v>1</v>
      </c>
    </row>
    <row r="4" spans="1:9">
      <c r="D4" t="s">
        <v>45</v>
      </c>
      <c r="E4">
        <v>3</v>
      </c>
      <c r="G4">
        <v>2</v>
      </c>
    </row>
    <row r="5" spans="1:9">
      <c r="D5" t="s">
        <v>46</v>
      </c>
      <c r="E5">
        <v>4</v>
      </c>
    </row>
    <row r="6" spans="1:9">
      <c r="D6" t="s">
        <v>41</v>
      </c>
      <c r="E6">
        <v>5</v>
      </c>
    </row>
    <row r="7" spans="1:9">
      <c r="D7" t="s">
        <v>42</v>
      </c>
      <c r="E7">
        <v>6</v>
      </c>
    </row>
    <row r="8" spans="1:9">
      <c r="D8" t="s">
        <v>43</v>
      </c>
      <c r="E8">
        <v>7</v>
      </c>
    </row>
  </sheetData>
  <dataConsolid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
  <sheetViews>
    <sheetView workbookViewId="0">
      <selection activeCell="Y2" sqref="Y2"/>
    </sheetView>
  </sheetViews>
  <sheetFormatPr defaultRowHeight="14.25"/>
  <cols>
    <col min="1" max="1" width="11.625" style="72" bestFit="1" customWidth="1"/>
    <col min="2" max="2" width="5.5" style="72" bestFit="1" customWidth="1"/>
    <col min="3" max="3" width="9" style="72"/>
    <col min="4" max="6" width="5.5" style="72" bestFit="1" customWidth="1"/>
    <col min="7" max="7" width="2.5" style="72" bestFit="1" customWidth="1"/>
    <col min="8" max="8" width="5.5" style="72" bestFit="1" customWidth="1"/>
    <col min="9" max="21" width="3.75" style="72" customWidth="1"/>
    <col min="22" max="22" width="7.5" style="72" bestFit="1" customWidth="1"/>
    <col min="23" max="26" width="6.5" style="72" bestFit="1" customWidth="1"/>
    <col min="27" max="28" width="7.5" style="72" bestFit="1" customWidth="1"/>
    <col min="29" max="29" width="6.5" style="72" bestFit="1" customWidth="1"/>
    <col min="30" max="30" width="8.5" style="72" bestFit="1" customWidth="1"/>
    <col min="31" max="16384" width="9" style="72"/>
  </cols>
  <sheetData>
    <row r="1" spans="1:31">
      <c r="A1" s="72" t="s">
        <v>141</v>
      </c>
      <c r="B1" s="72" t="s">
        <v>17</v>
      </c>
      <c r="C1" s="72" t="s">
        <v>121</v>
      </c>
      <c r="D1" s="72" t="s">
        <v>122</v>
      </c>
      <c r="E1" s="72" t="s">
        <v>31</v>
      </c>
      <c r="F1" s="72" t="s">
        <v>123</v>
      </c>
      <c r="G1" s="72" t="s">
        <v>145</v>
      </c>
      <c r="H1" s="72" t="s">
        <v>124</v>
      </c>
      <c r="I1" s="72">
        <v>1</v>
      </c>
      <c r="J1" s="72">
        <v>2</v>
      </c>
      <c r="K1" s="72">
        <v>3</v>
      </c>
      <c r="L1" s="72">
        <v>4</v>
      </c>
      <c r="M1" s="72">
        <v>5</v>
      </c>
      <c r="N1" s="72">
        <v>6</v>
      </c>
      <c r="O1" s="72">
        <v>7</v>
      </c>
      <c r="P1" s="72">
        <v>8</v>
      </c>
      <c r="Q1" s="72">
        <v>9</v>
      </c>
      <c r="R1" s="72">
        <v>10</v>
      </c>
      <c r="S1" s="72">
        <v>11</v>
      </c>
      <c r="T1" s="72">
        <v>12</v>
      </c>
      <c r="U1" s="72">
        <v>13</v>
      </c>
      <c r="V1" s="72" t="s">
        <v>125</v>
      </c>
      <c r="W1" s="72" t="s">
        <v>126</v>
      </c>
      <c r="X1" s="72" t="s">
        <v>127</v>
      </c>
      <c r="Y1" s="72" t="s">
        <v>129</v>
      </c>
      <c r="Z1" s="72" t="s">
        <v>130</v>
      </c>
      <c r="AA1" s="72" t="s">
        <v>131</v>
      </c>
      <c r="AB1" s="72" t="s">
        <v>132</v>
      </c>
      <c r="AC1" s="72" t="s">
        <v>133</v>
      </c>
      <c r="AD1" s="72" t="s">
        <v>152</v>
      </c>
      <c r="AE1" s="72" t="s">
        <v>151</v>
      </c>
    </row>
    <row r="2" spans="1:31">
      <c r="A2" s="72" t="str">
        <f>IF('HF申込書(2015)'!B20&lt;&gt;"",'HF申込書(2015)'!B20,"")</f>
        <v/>
      </c>
      <c r="B2" s="72" t="str">
        <f>IF('HF申込書(2015)'!B21&lt;&gt;"",'HF申込書(2015)'!B21,"")</f>
        <v/>
      </c>
      <c r="C2" s="72" t="str">
        <f>IF('HF申込書(2015)'!B22&lt;&gt;"",'HF申込書(2015)'!B22,"")</f>
        <v/>
      </c>
      <c r="D2" s="72" t="str">
        <f>IF('HF申込書(2015)'!B23&lt;&gt;"",'HF申込書(2015)'!B23,"")</f>
        <v/>
      </c>
      <c r="E2" s="72">
        <f>'HF申込書(2015)'!K24</f>
        <v>0</v>
      </c>
      <c r="F2" s="72" t="str">
        <f>IF('HF申込書(2015)'!B25&lt;&gt;"",'HF申込書(2015)'!B25,"")</f>
        <v/>
      </c>
      <c r="G2" s="72">
        <f>'HF申込書(2015)'!K26</f>
        <v>0</v>
      </c>
      <c r="H2" s="72" t="str">
        <f>IF('HF申込書(2015)'!B28&lt;&gt;"",'HF申込書(2015)'!B28,"")</f>
        <v/>
      </c>
      <c r="I2" s="72">
        <f>'HF申込書(2015)'!F34</f>
        <v>0</v>
      </c>
      <c r="J2" s="72">
        <f>'HF申込書(2015)'!F35</f>
        <v>0</v>
      </c>
      <c r="K2" s="72">
        <f>'HF申込書(2015)'!F36</f>
        <v>0</v>
      </c>
      <c r="L2" s="72">
        <f>'HF申込書(2015)'!F37</f>
        <v>0</v>
      </c>
      <c r="M2" s="72">
        <f>'HF申込書(2015)'!F38</f>
        <v>0</v>
      </c>
      <c r="N2" s="72">
        <f>'HF申込書(2015)'!F39</f>
        <v>0</v>
      </c>
      <c r="O2" s="72">
        <f>'HF申込書(2015)'!F42</f>
        <v>0</v>
      </c>
      <c r="P2" s="72">
        <f>'HF申込書(2015)'!F43</f>
        <v>0</v>
      </c>
      <c r="Q2" s="72">
        <f>'HF申込書(2015)'!F44</f>
        <v>0</v>
      </c>
      <c r="R2" s="72">
        <f>'HF申込書(2015)'!F45</f>
        <v>0</v>
      </c>
      <c r="S2" s="72">
        <f>'HF申込書(2015)'!F46</f>
        <v>0</v>
      </c>
      <c r="T2" s="72">
        <f>'HF申込書(2015)'!F47</f>
        <v>0</v>
      </c>
      <c r="U2" s="72">
        <f>'HF申込書(2015)'!F48</f>
        <v>0</v>
      </c>
      <c r="V2" s="72">
        <f>SUM('HF申込書(2015)'!F51:'HF申込書(2015)'!F53)</f>
        <v>0</v>
      </c>
      <c r="W2" s="72">
        <f>'HF申込書(2015)'!F54</f>
        <v>0</v>
      </c>
      <c r="X2" s="72">
        <f>'HF申込書(2015)'!F55</f>
        <v>0</v>
      </c>
      <c r="Y2" s="72" t="str">
        <f>IF('HF申込書(2015)'!H62&lt;&gt;"",'HF申込書(2015)'!H62,"")</f>
        <v/>
      </c>
      <c r="Z2" s="72" t="str">
        <f>IF('HF申込書(2015)'!H63&lt;&gt;"",'HF申込書(2015)'!H63,"")</f>
        <v/>
      </c>
      <c r="AA2" s="72" t="str">
        <f>IF('HF申込書(2015)'!H64&lt;&gt;"",'HF申込書(2015)'!H64,"")</f>
        <v/>
      </c>
      <c r="AB2" s="72" t="str">
        <f>IF('HF申込書(2015)'!H65&lt;&gt;"",'HF申込書(2015)'!H65,"")</f>
        <v/>
      </c>
      <c r="AC2" s="72" t="str">
        <f>IF('HF申込書(2015)'!G67&lt;&gt;"",'HF申込書(2015)'!G67,"")</f>
        <v/>
      </c>
      <c r="AD2" s="74">
        <f>'HF申込書(2015)'!G57</f>
        <v>0</v>
      </c>
      <c r="AE2" s="72" t="str">
        <f>IF('HF申込書(2015)'!C70&lt;&gt;"",'HF申込書(2015)'!C70,"")</f>
        <v/>
      </c>
    </row>
    <row r="3" spans="1:31">
      <c r="Z3" s="7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HF申込書(2015)</vt:lpstr>
      <vt:lpstr>Data</vt:lpstr>
      <vt:lpstr>Record</vt:lpstr>
      <vt:lpstr>'HF申込書(2015)'!Print_Area</vt:lpstr>
      <vt:lpstr>グレード</vt:lpstr>
      <vt:lpstr>会員区分</vt:lpstr>
      <vt:lpstr>参加不可</vt:lpstr>
      <vt:lpstr>班</vt:lpstr>
      <vt:lpstr>複数可</vt:lpstr>
      <vt:lpstr>複数不可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ホースフェスティバル エントリーシート</dc:title>
  <dc:creator>日本社会人団体馬術連盟</dc:creator>
  <cp:lastModifiedBy>Yukihiko Sohda</cp:lastModifiedBy>
  <cp:lastPrinted>2015-05-17T08:13:36Z</cp:lastPrinted>
  <dcterms:created xsi:type="dcterms:W3CDTF">2005-09-01T12:01:43Z</dcterms:created>
  <dcterms:modified xsi:type="dcterms:W3CDTF">2015-05-18T18:56:18Z</dcterms:modified>
</cp:coreProperties>
</file>