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26"/>
  <workbookPr date1904="1" codeName="ThisWorkbook" defaultThemeVersion="124226"/>
  <mc:AlternateContent xmlns:mc="http://schemas.openxmlformats.org/markup-compatibility/2006">
    <mc:Choice Requires="x15">
      <x15ac:absPath xmlns:x15ac="http://schemas.microsoft.com/office/spreadsheetml/2010/11/ac" url="https://fujitsu-my.sharepoint.com/personal/tahara_takayuki_jp_fujitsu_com/Documents/2FJR/2022社馬連/ホースフェスティバル2022スプリング/"/>
    </mc:Choice>
  </mc:AlternateContent>
  <xr:revisionPtr revIDLastSave="123" documentId="8_{0D8E0370-F356-4019-ACD9-4AA7739778DD}" xr6:coauthVersionLast="47" xr6:coauthVersionMax="47" xr10:uidLastSave="{6A6CE103-42AF-492A-BD36-0DE82F67248B}"/>
  <bookViews>
    <workbookView xWindow="0" yWindow="2445" windowWidth="27750" windowHeight="12930" xr2:uid="{00000000-000D-0000-FFFF-FFFF00000000}"/>
  </bookViews>
  <sheets>
    <sheet name="HF申込書(2022)" sheetId="1" r:id="rId1"/>
    <sheet name="集計用" sheetId="3" state="hidden" r:id="rId2"/>
    <sheet name="データ" sheetId="2" state="hidden" r:id="rId3"/>
  </sheets>
  <definedNames>
    <definedName name="_xlnm.Print_Area" localSheetId="0">'HF申込書(2022)'!$A$1:$K$44</definedName>
    <definedName name="グレード" localSheetId="0">データ!$A$1:$A$6</definedName>
    <definedName name="会員区分">データ!$H$1:$H$4</definedName>
    <definedName name="参加不可">データ!$G$1</definedName>
    <definedName name="資格申請">データ!$M$1:$M$2</definedName>
    <definedName name="社馬連資格">データ!$A$1:$A$6</definedName>
    <definedName name="社馬連資格相当">データ!$B$1:$B$5</definedName>
    <definedName name="所属団体">データ!$O$1:$O$48</definedName>
    <definedName name="申請資格">データ!$A$6</definedName>
    <definedName name="性別" localSheetId="0">データ!$C$2:$C$4</definedName>
    <definedName name="複数参加可2">データ!$E$1:$E$3</definedName>
    <definedName name="複数参加可5">データ!$D$1:$D$6</definedName>
    <definedName name="複数参加不可">データ!$F$1:$F$2</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3" i="1" l="1"/>
  <c r="G34" i="1"/>
  <c r="G35" i="1"/>
  <c r="G36" i="1"/>
  <c r="G32" i="1"/>
  <c r="A2" i="3" l="1"/>
  <c r="AF2" i="3"/>
  <c r="AE2" i="3"/>
  <c r="AD2" i="3"/>
  <c r="AC2" i="3"/>
  <c r="AB2" i="3"/>
  <c r="Y2" i="3"/>
  <c r="X2" i="3"/>
  <c r="W2" i="3"/>
  <c r="V2" i="3"/>
  <c r="U2" i="3"/>
  <c r="R2" i="3"/>
  <c r="Q2" i="3"/>
  <c r="P2" i="3"/>
  <c r="O2" i="3"/>
  <c r="L2" i="3"/>
  <c r="I2" i="3"/>
  <c r="H2" i="3"/>
  <c r="G2" i="3"/>
  <c r="F2" i="3"/>
  <c r="E2" i="3"/>
  <c r="D2" i="3"/>
  <c r="C2" i="3"/>
  <c r="B2" i="3"/>
  <c r="E39" i="1"/>
  <c r="H39" i="1"/>
  <c r="I36" i="1"/>
  <c r="F36" i="1"/>
  <c r="I35" i="1"/>
  <c r="F35" i="1"/>
  <c r="J35" i="1" l="1"/>
  <c r="J36" i="1"/>
  <c r="F40" i="1" l="1"/>
  <c r="J40" i="1" s="1"/>
  <c r="F33" i="1" l="1"/>
  <c r="I32" i="1"/>
  <c r="R35" i="1"/>
  <c r="R36" i="1" l="1"/>
  <c r="R32" i="1" l="1"/>
  <c r="R37" i="1"/>
  <c r="R34" i="1"/>
  <c r="R33" i="1"/>
  <c r="I39" i="1"/>
  <c r="F39" i="1"/>
  <c r="I34" i="1"/>
  <c r="F34" i="1"/>
  <c r="I33" i="1"/>
  <c r="F32" i="1"/>
  <c r="J39" i="1" l="1"/>
  <c r="J32" i="1"/>
  <c r="J34" i="1"/>
  <c r="J33" i="1"/>
  <c r="J41" i="1" l="1"/>
  <c r="J2" i="3" s="1"/>
</calcChain>
</file>

<file path=xl/sharedStrings.xml><?xml version="1.0" encoding="utf-8"?>
<sst xmlns="http://schemas.openxmlformats.org/spreadsheetml/2006/main" count="175" uniqueCount="141">
  <si>
    <t>日本社会人団体馬術連盟事務局宛</t>
    <rPh sb="0" eb="2">
      <t>ニホン</t>
    </rPh>
    <rPh sb="2" eb="4">
      <t>シャカイ</t>
    </rPh>
    <rPh sb="4" eb="5">
      <t>ジン</t>
    </rPh>
    <rPh sb="5" eb="7">
      <t>ダンタイ</t>
    </rPh>
    <rPh sb="7" eb="9">
      <t>バジュツ</t>
    </rPh>
    <rPh sb="9" eb="11">
      <t>レンメイ</t>
    </rPh>
    <rPh sb="11" eb="14">
      <t>ジムキョク</t>
    </rPh>
    <rPh sb="14" eb="15">
      <t>アテ</t>
    </rPh>
    <phoneticPr fontId="1"/>
  </si>
  <si>
    <t>E-mail：shabaren@jbg.jp</t>
    <phoneticPr fontId="1"/>
  </si>
  <si>
    <t>※非会員の申し込みの場合には、所属団体記載欄に紹介者の所属する団体名を選択ください。</t>
    <rPh sb="1" eb="2">
      <t>ヒ</t>
    </rPh>
    <rPh sb="2" eb="4">
      <t>カイイン</t>
    </rPh>
    <rPh sb="5" eb="6">
      <t>モウ</t>
    </rPh>
    <rPh sb="7" eb="8">
      <t>コ</t>
    </rPh>
    <rPh sb="10" eb="12">
      <t>バアイ</t>
    </rPh>
    <rPh sb="15" eb="17">
      <t>ショゾク</t>
    </rPh>
    <rPh sb="17" eb="19">
      <t>ダンタイ</t>
    </rPh>
    <rPh sb="19" eb="21">
      <t>キサイ</t>
    </rPh>
    <rPh sb="21" eb="22">
      <t>ラン</t>
    </rPh>
    <rPh sb="23" eb="26">
      <t>ショウカイシャ</t>
    </rPh>
    <rPh sb="27" eb="29">
      <t>ショゾク</t>
    </rPh>
    <rPh sb="31" eb="33">
      <t>ダンタイ</t>
    </rPh>
    <rPh sb="33" eb="34">
      <t>メイ</t>
    </rPh>
    <rPh sb="35" eb="37">
      <t>センタク</t>
    </rPh>
    <phoneticPr fontId="1"/>
  </si>
  <si>
    <t>※保険加入の欄には「何らかのスポーツ団体傷害保険」の加入の有無を記入してください。</t>
    <rPh sb="1" eb="3">
      <t>ホケン</t>
    </rPh>
    <rPh sb="3" eb="5">
      <t>カニュウ</t>
    </rPh>
    <rPh sb="6" eb="7">
      <t>ラン</t>
    </rPh>
    <rPh sb="10" eb="11">
      <t>ナン</t>
    </rPh>
    <rPh sb="18" eb="20">
      <t>ダンタイ</t>
    </rPh>
    <rPh sb="20" eb="22">
      <t>ショウガイ</t>
    </rPh>
    <rPh sb="22" eb="24">
      <t>ホケン</t>
    </rPh>
    <rPh sb="26" eb="28">
      <t>カニュウ</t>
    </rPh>
    <rPh sb="29" eb="31">
      <t>ウム</t>
    </rPh>
    <rPh sb="32" eb="34">
      <t>キニュウ</t>
    </rPh>
    <phoneticPr fontId="1"/>
  </si>
  <si>
    <t>※この申込書は、「所有資格」を入力する事で、自動的に入力制限が掛かりますのでご注意ください</t>
    <rPh sb="3" eb="6">
      <t>モウシコミショ</t>
    </rPh>
    <rPh sb="9" eb="11">
      <t>ショユウ</t>
    </rPh>
    <rPh sb="11" eb="13">
      <t>シカク</t>
    </rPh>
    <rPh sb="15" eb="17">
      <t>ニュウリョク</t>
    </rPh>
    <rPh sb="19" eb="20">
      <t>コト</t>
    </rPh>
    <rPh sb="22" eb="24">
      <t>ジドウ</t>
    </rPh>
    <rPh sb="24" eb="25">
      <t>テキ</t>
    </rPh>
    <rPh sb="26" eb="28">
      <t>ニュウリョク</t>
    </rPh>
    <rPh sb="28" eb="30">
      <t>セイゲン</t>
    </rPh>
    <rPh sb="31" eb="32">
      <t>カ</t>
    </rPh>
    <rPh sb="39" eb="41">
      <t>チュウイ</t>
    </rPh>
    <phoneticPr fontId="1"/>
  </si>
  <si>
    <t>■出場者</t>
    <rPh sb="1" eb="4">
      <t>シュツジョウシャ</t>
    </rPh>
    <phoneticPr fontId="1"/>
  </si>
  <si>
    <t>○氏名</t>
    <phoneticPr fontId="1"/>
  </si>
  <si>
    <t>○フリガナ</t>
    <phoneticPr fontId="1"/>
  </si>
  <si>
    <t>○性別</t>
    <phoneticPr fontId="1"/>
  </si>
  <si>
    <t>★エントリーフィー振込先★</t>
    <rPh sb="9" eb="11">
      <t>フリコミ</t>
    </rPh>
    <rPh sb="11" eb="12">
      <t>サキ</t>
    </rPh>
    <phoneticPr fontId="1"/>
  </si>
  <si>
    <t>○会員/非会員</t>
    <rPh sb="1" eb="3">
      <t>カイイン</t>
    </rPh>
    <rPh sb="4" eb="7">
      <t>ヒカイイン</t>
    </rPh>
    <phoneticPr fontId="1"/>
  </si>
  <si>
    <t>日本社会人団体馬術連盟</t>
    <rPh sb="0" eb="2">
      <t>ニホン</t>
    </rPh>
    <rPh sb="2" eb="5">
      <t>シャカイジン</t>
    </rPh>
    <rPh sb="5" eb="7">
      <t>ダンタイ</t>
    </rPh>
    <rPh sb="7" eb="9">
      <t>バジュツ</t>
    </rPh>
    <rPh sb="9" eb="11">
      <t>レンメイ</t>
    </rPh>
    <phoneticPr fontId="1"/>
  </si>
  <si>
    <t>○所属団体</t>
    <phoneticPr fontId="1"/>
  </si>
  <si>
    <t>○所有資格</t>
    <rPh sb="1" eb="3">
      <t>ショユウ</t>
    </rPh>
    <rPh sb="3" eb="5">
      <t>シカク</t>
    </rPh>
    <phoneticPr fontId="1"/>
  </si>
  <si>
    <t>○連絡先E-mail</t>
    <rPh sb="1" eb="4">
      <t>レンラクサキ</t>
    </rPh>
    <phoneticPr fontId="1"/>
  </si>
  <si>
    <t>○保険加入</t>
    <rPh sb="1" eb="3">
      <t>ホケン</t>
    </rPh>
    <rPh sb="3" eb="5">
      <t>カニュウ</t>
    </rPh>
    <phoneticPr fontId="1"/>
  </si>
  <si>
    <t>■エントリー</t>
    <phoneticPr fontId="1"/>
  </si>
  <si>
    <t>社馬連資格保有</t>
    <rPh sb="0" eb="1">
      <t>シャ</t>
    </rPh>
    <rPh sb="1" eb="3">
      <t>バレン</t>
    </rPh>
    <rPh sb="3" eb="5">
      <t>シカク</t>
    </rPh>
    <rPh sb="5" eb="7">
      <t>ホユウ</t>
    </rPh>
    <phoneticPr fontId="1"/>
  </si>
  <si>
    <t>社馬連資格未登録</t>
    <rPh sb="0" eb="1">
      <t>シャ</t>
    </rPh>
    <rPh sb="1" eb="3">
      <t>バレン</t>
    </rPh>
    <rPh sb="3" eb="5">
      <t>シカク</t>
    </rPh>
    <rPh sb="5" eb="8">
      <t>ミトウロク</t>
    </rPh>
    <phoneticPr fontId="1"/>
  </si>
  <si>
    <t>競技名</t>
    <rPh sb="0" eb="3">
      <t>キョウギメイ</t>
    </rPh>
    <phoneticPr fontId="1"/>
  </si>
  <si>
    <t>複数参加</t>
    <rPh sb="0" eb="2">
      <t>フクスウ</t>
    </rPh>
    <rPh sb="2" eb="4">
      <t>サンカ</t>
    </rPh>
    <phoneticPr fontId="1"/>
  </si>
  <si>
    <t>エントリー費</t>
    <rPh sb="5" eb="6">
      <t>ヒ</t>
    </rPh>
    <phoneticPr fontId="1"/>
  </si>
  <si>
    <t>参加数</t>
    <rPh sb="0" eb="2">
      <t>サンカ</t>
    </rPh>
    <rPh sb="2" eb="3">
      <t>カズ</t>
    </rPh>
    <phoneticPr fontId="1"/>
  </si>
  <si>
    <t>合計額</t>
    <rPh sb="0" eb="2">
      <t>ゴウケイ</t>
    </rPh>
    <rPh sb="2" eb="3">
      <t>ガク</t>
    </rPh>
    <phoneticPr fontId="1"/>
  </si>
  <si>
    <t>出場資格</t>
    <rPh sb="0" eb="2">
      <t>シュツジョウ</t>
    </rPh>
    <rPh sb="2" eb="4">
      <t>シカク</t>
    </rPh>
    <phoneticPr fontId="1"/>
  </si>
  <si>
    <t>無</t>
    <rPh sb="0" eb="1">
      <t>ム</t>
    </rPh>
    <phoneticPr fontId="1"/>
  </si>
  <si>
    <t>可</t>
    <rPh sb="0" eb="1">
      <t>カ</t>
    </rPh>
    <phoneticPr fontId="1"/>
  </si>
  <si>
    <t>参加費</t>
    <rPh sb="0" eb="3">
      <t>サンカヒ</t>
    </rPh>
    <phoneticPr fontId="1"/>
  </si>
  <si>
    <t>合計金額</t>
    <rPh sb="0" eb="2">
      <t>ゴウケイ</t>
    </rPh>
    <rPh sb="2" eb="4">
      <t>キンガク</t>
    </rPh>
    <phoneticPr fontId="1"/>
  </si>
  <si>
    <t>←振込合計金額</t>
    <rPh sb="1" eb="2">
      <t>フ</t>
    </rPh>
    <rPh sb="2" eb="3">
      <t>コ</t>
    </rPh>
    <rPh sb="3" eb="5">
      <t>ゴウケイ</t>
    </rPh>
    <rPh sb="5" eb="7">
      <t>キンガク</t>
    </rPh>
    <phoneticPr fontId="1"/>
  </si>
  <si>
    <t>氏名</t>
    <rPh sb="0" eb="2">
      <t>シメイ</t>
    </rPh>
    <phoneticPr fontId="1"/>
  </si>
  <si>
    <t>選択</t>
    <rPh sb="0" eb="2">
      <t>センタク</t>
    </rPh>
    <phoneticPr fontId="1"/>
  </si>
  <si>
    <t>続柄</t>
    <rPh sb="0" eb="2">
      <t>ゾクガラ</t>
    </rPh>
    <phoneticPr fontId="1"/>
  </si>
  <si>
    <t>連絡先</t>
    <rPh sb="0" eb="3">
      <t>レンラクサキ</t>
    </rPh>
    <phoneticPr fontId="1"/>
  </si>
  <si>
    <t>体重制限</t>
    <rPh sb="0" eb="2">
      <t>タイジュウ</t>
    </rPh>
    <rPh sb="2" eb="4">
      <t>セイゲン</t>
    </rPh>
    <phoneticPr fontId="1"/>
  </si>
  <si>
    <t>男</t>
    <rPh sb="0" eb="1">
      <t>オトコ</t>
    </rPh>
    <phoneticPr fontId="1"/>
  </si>
  <si>
    <t>一般班</t>
    <rPh sb="0" eb="2">
      <t>イッパン</t>
    </rPh>
    <rPh sb="2" eb="3">
      <t>ハン</t>
    </rPh>
    <phoneticPr fontId="1"/>
  </si>
  <si>
    <t>✔</t>
    <phoneticPr fontId="1"/>
  </si>
  <si>
    <t>申請</t>
    <rPh sb="0" eb="2">
      <t>シンセイ</t>
    </rPh>
    <phoneticPr fontId="1"/>
  </si>
  <si>
    <t>女</t>
    <rPh sb="0" eb="1">
      <t>オンナ</t>
    </rPh>
    <phoneticPr fontId="1"/>
  </si>
  <si>
    <t>ビギナー班</t>
    <rPh sb="4" eb="5">
      <t>ハン</t>
    </rPh>
    <phoneticPr fontId="1"/>
  </si>
  <si>
    <t>非会員</t>
    <rPh sb="0" eb="3">
      <t>ヒカイイン</t>
    </rPh>
    <phoneticPr fontId="1"/>
  </si>
  <si>
    <t>警視庁乗馬同好会</t>
  </si>
  <si>
    <t>青波馬術愛好会</t>
  </si>
  <si>
    <t>※競技馬の割り当てを行う際、体重を参考にさせていただきますので、「70kg」を超過する方は、下記質問欄に記入をお願いします。</t>
    <rPh sb="1" eb="3">
      <t>キョウギ</t>
    </rPh>
    <rPh sb="3" eb="4">
      <t>バ</t>
    </rPh>
    <rPh sb="5" eb="6">
      <t>ワ</t>
    </rPh>
    <rPh sb="7" eb="8">
      <t>ア</t>
    </rPh>
    <rPh sb="10" eb="11">
      <t>オコナ</t>
    </rPh>
    <rPh sb="12" eb="13">
      <t>サイ</t>
    </rPh>
    <rPh sb="14" eb="16">
      <t>タイジュウ</t>
    </rPh>
    <rPh sb="17" eb="19">
      <t>サンコウ</t>
    </rPh>
    <rPh sb="39" eb="41">
      <t>チョウカ</t>
    </rPh>
    <rPh sb="43" eb="44">
      <t>カタ</t>
    </rPh>
    <rPh sb="46" eb="48">
      <t>カキ</t>
    </rPh>
    <rPh sb="48" eb="50">
      <t>シツモン</t>
    </rPh>
    <rPh sb="50" eb="51">
      <t>ラン</t>
    </rPh>
    <rPh sb="52" eb="54">
      <t>キニュウ</t>
    </rPh>
    <rPh sb="56" eb="57">
      <t>ネガ</t>
    </rPh>
    <phoneticPr fontId="1"/>
  </si>
  <si>
    <t>氏名</t>
  </si>
  <si>
    <t>フリガナ</t>
  </si>
  <si>
    <t>性別</t>
  </si>
  <si>
    <t>会員/非会員</t>
  </si>
  <si>
    <t>所属団体</t>
  </si>
  <si>
    <t>所有資格</t>
  </si>
  <si>
    <t>連絡先E-mail</t>
  </si>
  <si>
    <t>保険加入</t>
  </si>
  <si>
    <t>70kg</t>
    <phoneticPr fontId="1"/>
  </si>
  <si>
    <t>緊急氏名</t>
    <rPh sb="0" eb="2">
      <t>キンキュウ</t>
    </rPh>
    <rPh sb="2" eb="4">
      <t>シメイ</t>
    </rPh>
    <phoneticPr fontId="1"/>
  </si>
  <si>
    <t>緊急続柄</t>
    <rPh sb="0" eb="2">
      <t>キンキュウ</t>
    </rPh>
    <rPh sb="2" eb="4">
      <t>ツヅキガラ</t>
    </rPh>
    <phoneticPr fontId="1"/>
  </si>
  <si>
    <t>緊急電話</t>
    <rPh sb="0" eb="2">
      <t>キンキュウ</t>
    </rPh>
    <rPh sb="2" eb="4">
      <t>デンワ</t>
    </rPh>
    <phoneticPr fontId="1"/>
  </si>
  <si>
    <t>資格有</t>
    <rPh sb="0" eb="2">
      <t>シカク</t>
    </rPh>
    <rPh sb="2" eb="3">
      <t>アリ</t>
    </rPh>
    <phoneticPr fontId="1"/>
  </si>
  <si>
    <t>資格なし</t>
    <rPh sb="0" eb="2">
      <t>シカク</t>
    </rPh>
    <phoneticPr fontId="1"/>
  </si>
  <si>
    <t>G申請</t>
    <rPh sb="1" eb="3">
      <t>シンセイ</t>
    </rPh>
    <phoneticPr fontId="1"/>
  </si>
  <si>
    <t>その他</t>
    <rPh sb="2" eb="3">
      <t>ホカ</t>
    </rPh>
    <phoneticPr fontId="1"/>
  </si>
  <si>
    <t>D</t>
  </si>
  <si>
    <t>D</t>
    <phoneticPr fontId="1"/>
  </si>
  <si>
    <t>C</t>
  </si>
  <si>
    <t>C</t>
    <phoneticPr fontId="1"/>
  </si>
  <si>
    <t>A</t>
    <phoneticPr fontId="1"/>
  </si>
  <si>
    <t>B</t>
  </si>
  <si>
    <t>B</t>
    <phoneticPr fontId="1"/>
  </si>
  <si>
    <t>B'</t>
    <phoneticPr fontId="1"/>
  </si>
  <si>
    <t>D'</t>
    <phoneticPr fontId="1"/>
  </si>
  <si>
    <t>社馬連B相当</t>
    <rPh sb="0" eb="1">
      <t>シャ</t>
    </rPh>
    <rPh sb="1" eb="2">
      <t>バ</t>
    </rPh>
    <rPh sb="2" eb="3">
      <t>レン</t>
    </rPh>
    <rPh sb="4" eb="6">
      <t>ソウトウ</t>
    </rPh>
    <phoneticPr fontId="1"/>
  </si>
  <si>
    <t>社馬連B'相当</t>
    <rPh sb="0" eb="1">
      <t>シャ</t>
    </rPh>
    <rPh sb="1" eb="2">
      <t>バ</t>
    </rPh>
    <rPh sb="2" eb="3">
      <t>レン</t>
    </rPh>
    <rPh sb="5" eb="7">
      <t>ソウトウ</t>
    </rPh>
    <phoneticPr fontId="1"/>
  </si>
  <si>
    <t>社馬連C相当</t>
    <rPh sb="0" eb="1">
      <t>シャ</t>
    </rPh>
    <rPh sb="1" eb="2">
      <t>バ</t>
    </rPh>
    <rPh sb="2" eb="3">
      <t>レン</t>
    </rPh>
    <rPh sb="4" eb="6">
      <t>ソウトウ</t>
    </rPh>
    <phoneticPr fontId="1"/>
  </si>
  <si>
    <t>会員(社馬連資格保有)</t>
    <rPh sb="0" eb="2">
      <t>カイイン</t>
    </rPh>
    <rPh sb="8" eb="10">
      <t>ホユウ</t>
    </rPh>
    <phoneticPr fontId="1"/>
  </si>
  <si>
    <t>会員(社馬連資格未登録)</t>
    <rPh sb="0" eb="2">
      <t>カイイン</t>
    </rPh>
    <rPh sb="3" eb="4">
      <t>シャ</t>
    </rPh>
    <rPh sb="4" eb="6">
      <t>バレン</t>
    </rPh>
    <rPh sb="6" eb="8">
      <t>シカク</t>
    </rPh>
    <rPh sb="8" eb="11">
      <t>ミトウロク</t>
    </rPh>
    <phoneticPr fontId="1"/>
  </si>
  <si>
    <t>社馬連のDグレードの申請</t>
    <rPh sb="0" eb="1">
      <t>シャ</t>
    </rPh>
    <rPh sb="1" eb="3">
      <t>バレン</t>
    </rPh>
    <rPh sb="10" eb="12">
      <t>シンセイ</t>
    </rPh>
    <phoneticPr fontId="1"/>
  </si>
  <si>
    <t>※複数名のエントリーフィーをまとめて振り込む際は、必ず全員分の名前を振込元名に記入して下さい。 さらに、必ず社馬連事務局に全員分の名前をお知らせ下さい。</t>
    <rPh sb="1" eb="3">
      <t>フクスウ</t>
    </rPh>
    <rPh sb="3" eb="4">
      <t>メイ</t>
    </rPh>
    <rPh sb="18" eb="19">
      <t>フ</t>
    </rPh>
    <rPh sb="20" eb="21">
      <t>コ</t>
    </rPh>
    <rPh sb="22" eb="23">
      <t>サイ</t>
    </rPh>
    <rPh sb="25" eb="26">
      <t>カナラ</t>
    </rPh>
    <rPh sb="27" eb="30">
      <t>ゼンインブン</t>
    </rPh>
    <rPh sb="31" eb="33">
      <t>ナマエ</t>
    </rPh>
    <rPh sb="34" eb="36">
      <t>フリコミ</t>
    </rPh>
    <rPh sb="36" eb="37">
      <t>モト</t>
    </rPh>
    <rPh sb="37" eb="38">
      <t>メイ</t>
    </rPh>
    <rPh sb="39" eb="41">
      <t>キニュウ</t>
    </rPh>
    <rPh sb="43" eb="44">
      <t>クダ</t>
    </rPh>
    <phoneticPr fontId="1"/>
  </si>
  <si>
    <t>グリーンカップ 部班馬場馬術競技 速歩班</t>
    <rPh sb="8" eb="9">
      <t>ブ</t>
    </rPh>
    <rPh sb="9" eb="10">
      <t>ハン</t>
    </rPh>
    <rPh sb="17" eb="19">
      <t>ハヤアシ</t>
    </rPh>
    <rPh sb="19" eb="20">
      <t>ハン</t>
    </rPh>
    <phoneticPr fontId="1"/>
  </si>
  <si>
    <t>グリーンカップ 部班馬場馬術競技 駈歩班</t>
    <rPh sb="8" eb="9">
      <t>ブ</t>
    </rPh>
    <rPh sb="9" eb="10">
      <t>ハン</t>
    </rPh>
    <rPh sb="17" eb="19">
      <t>カケアシ</t>
    </rPh>
    <rPh sb="19" eb="20">
      <t>ハン</t>
    </rPh>
    <phoneticPr fontId="1"/>
  </si>
  <si>
    <t>グリーンカップ JEF A2課目 2013</t>
    <rPh sb="14" eb="16">
      <t>カモク</t>
    </rPh>
    <phoneticPr fontId="1"/>
  </si>
  <si>
    <t>グリーンカップ ジムカーナ速歩班</t>
  </si>
  <si>
    <t>グリーンカップ ジムカーナ駈歩班</t>
  </si>
  <si>
    <t>※社馬連加盟団体の会員であり、個人で社馬連騎乗者資格を有していないかたは会員/非会員にて"会員(社馬連資格未登録)"を選択してください</t>
    <rPh sb="1" eb="2">
      <t>シャ</t>
    </rPh>
    <rPh sb="2" eb="3">
      <t>バ</t>
    </rPh>
    <rPh sb="3" eb="4">
      <t>レン</t>
    </rPh>
    <rPh sb="18" eb="19">
      <t>シャ</t>
    </rPh>
    <rPh sb="19" eb="20">
      <t>バ</t>
    </rPh>
    <rPh sb="20" eb="21">
      <t>レン</t>
    </rPh>
    <rPh sb="36" eb="38">
      <t>カイイン</t>
    </rPh>
    <rPh sb="39" eb="42">
      <t>ヒカイイン</t>
    </rPh>
    <rPh sb="45" eb="47">
      <t>カイイン</t>
    </rPh>
    <rPh sb="53" eb="56">
      <t>ミトウロク</t>
    </rPh>
    <rPh sb="59" eb="61">
      <t>センタク</t>
    </rPh>
    <phoneticPr fontId="1"/>
  </si>
  <si>
    <t>※会員(社馬連資格未登録)または非会員は所有資格欄にて社馬連相当資格を選択してください</t>
    <rPh sb="1" eb="3">
      <t>カイイン</t>
    </rPh>
    <rPh sb="4" eb="5">
      <t>シャ</t>
    </rPh>
    <rPh sb="5" eb="7">
      <t>バレン</t>
    </rPh>
    <rPh sb="7" eb="9">
      <t>シカク</t>
    </rPh>
    <rPh sb="9" eb="12">
      <t>ミトウロク</t>
    </rPh>
    <rPh sb="16" eb="19">
      <t>ヒカイイン</t>
    </rPh>
    <rPh sb="20" eb="22">
      <t>ショユウ</t>
    </rPh>
    <rPh sb="22" eb="24">
      <t>シカク</t>
    </rPh>
    <rPh sb="24" eb="25">
      <t>ラン</t>
    </rPh>
    <rPh sb="27" eb="28">
      <t>シャ</t>
    </rPh>
    <rPh sb="28" eb="29">
      <t>バ</t>
    </rPh>
    <rPh sb="29" eb="30">
      <t>レン</t>
    </rPh>
    <rPh sb="30" eb="32">
      <t>ソウトウ</t>
    </rPh>
    <rPh sb="32" eb="34">
      <t>シカク</t>
    </rPh>
    <rPh sb="35" eb="37">
      <t>センタク</t>
    </rPh>
    <phoneticPr fontId="1"/>
  </si>
  <si>
    <t>※会員(社馬連資格未登録)で、D資格の同時申請を行う方は、「資格申請」欄で"申請する"を選択し、会員/非会員区分は"会員(社馬連資格保有)"を選択、所有資格は"D"を選択ください。(資格申請料3,000円)</t>
    <rPh sb="1" eb="3">
      <t>カイイン</t>
    </rPh>
    <rPh sb="7" eb="9">
      <t>シカク</t>
    </rPh>
    <rPh sb="9" eb="12">
      <t>ミトウロク</t>
    </rPh>
    <rPh sb="16" eb="18">
      <t>シカク</t>
    </rPh>
    <rPh sb="19" eb="21">
      <t>ドウジ</t>
    </rPh>
    <rPh sb="21" eb="23">
      <t>シンセイ</t>
    </rPh>
    <rPh sb="24" eb="25">
      <t>オコナ</t>
    </rPh>
    <rPh sb="26" eb="27">
      <t>カタ</t>
    </rPh>
    <rPh sb="30" eb="32">
      <t>シカク</t>
    </rPh>
    <rPh sb="32" eb="34">
      <t>シンセイ</t>
    </rPh>
    <rPh sb="35" eb="36">
      <t>ラン</t>
    </rPh>
    <rPh sb="38" eb="40">
      <t>シンセイ</t>
    </rPh>
    <rPh sb="44" eb="46">
      <t>センタク</t>
    </rPh>
    <rPh sb="48" eb="50">
      <t>カイイン</t>
    </rPh>
    <rPh sb="51" eb="52">
      <t>ヒ</t>
    </rPh>
    <rPh sb="52" eb="54">
      <t>カイイン</t>
    </rPh>
    <rPh sb="54" eb="56">
      <t>クブン</t>
    </rPh>
    <rPh sb="58" eb="60">
      <t>カイイン</t>
    </rPh>
    <rPh sb="61" eb="62">
      <t>シャ</t>
    </rPh>
    <rPh sb="62" eb="64">
      <t>バレン</t>
    </rPh>
    <rPh sb="64" eb="66">
      <t>シカク</t>
    </rPh>
    <rPh sb="66" eb="68">
      <t>ホユウ</t>
    </rPh>
    <rPh sb="71" eb="73">
      <t>センタク</t>
    </rPh>
    <rPh sb="74" eb="76">
      <t>ショユウ</t>
    </rPh>
    <rPh sb="76" eb="78">
      <t>シカク</t>
    </rPh>
    <rPh sb="83" eb="85">
      <t>センタク</t>
    </rPh>
    <rPh sb="91" eb="93">
      <t>シカク</t>
    </rPh>
    <rPh sb="93" eb="95">
      <t>シンセイ</t>
    </rPh>
    <rPh sb="95" eb="96">
      <t>リョウ</t>
    </rPh>
    <rPh sb="101" eb="102">
      <t>エン</t>
    </rPh>
    <phoneticPr fontId="1"/>
  </si>
  <si>
    <t>※事故が発生した場合に備え、緊急連絡先の記載をお願い致します。(緊急連絡先については、個人情報を含みますので本大会の緊急時のみの利用とし大会終了後は速やかに削除致します)</t>
    <rPh sb="1" eb="3">
      <t>ジコ</t>
    </rPh>
    <rPh sb="4" eb="6">
      <t>ハッセイ</t>
    </rPh>
    <rPh sb="8" eb="10">
      <t>バアイ</t>
    </rPh>
    <rPh sb="11" eb="12">
      <t>ソナ</t>
    </rPh>
    <rPh sb="14" eb="16">
      <t>キンキュウ</t>
    </rPh>
    <rPh sb="16" eb="18">
      <t>レンラク</t>
    </rPh>
    <rPh sb="18" eb="19">
      <t>サキ</t>
    </rPh>
    <rPh sb="20" eb="22">
      <t>キサイ</t>
    </rPh>
    <rPh sb="24" eb="25">
      <t>ネガ</t>
    </rPh>
    <rPh sb="26" eb="27">
      <t>イタ</t>
    </rPh>
    <rPh sb="32" eb="34">
      <t>キンキュウ</t>
    </rPh>
    <rPh sb="34" eb="36">
      <t>レンラク</t>
    </rPh>
    <rPh sb="36" eb="37">
      <t>サキ</t>
    </rPh>
    <rPh sb="43" eb="45">
      <t>コジン</t>
    </rPh>
    <rPh sb="45" eb="47">
      <t>ジョウホウ</t>
    </rPh>
    <rPh sb="48" eb="49">
      <t>フク</t>
    </rPh>
    <rPh sb="54" eb="55">
      <t>ホン</t>
    </rPh>
    <rPh sb="55" eb="57">
      <t>タイカイ</t>
    </rPh>
    <rPh sb="58" eb="61">
      <t>キンキュウジ</t>
    </rPh>
    <rPh sb="64" eb="66">
      <t>リヨウ</t>
    </rPh>
    <rPh sb="68" eb="70">
      <t>タイカイ</t>
    </rPh>
    <rPh sb="70" eb="73">
      <t>シュウリョウゴ</t>
    </rPh>
    <rPh sb="74" eb="75">
      <t>スミ</t>
    </rPh>
    <rPh sb="78" eb="80">
      <t>サクジョ</t>
    </rPh>
    <rPh sb="80" eb="81">
      <t>イタ</t>
    </rPh>
    <phoneticPr fontId="1"/>
  </si>
  <si>
    <t>注)入力の制御が正しく機能しない場合(アップル(Mac)のMicrosoft Excel for Macをご利用の方等)は、事務局までご相談下さい。</t>
    <rPh sb="0" eb="1">
      <t>チュウ</t>
    </rPh>
    <rPh sb="16" eb="18">
      <t>バアイ</t>
    </rPh>
    <rPh sb="54" eb="56">
      <t>リヨウ</t>
    </rPh>
    <rPh sb="57" eb="58">
      <t>カタ</t>
    </rPh>
    <rPh sb="58" eb="59">
      <t>トウ</t>
    </rPh>
    <rPh sb="62" eb="65">
      <t>ジムキョク</t>
    </rPh>
    <rPh sb="68" eb="70">
      <t>ソウダン</t>
    </rPh>
    <rPh sb="70" eb="71">
      <t>クダ</t>
    </rPh>
    <phoneticPr fontId="1"/>
  </si>
  <si>
    <t>社馬連資格Cグレード以下(Cグレード相当以下)</t>
  </si>
  <si>
    <t>社馬連資格Cグレード以下(Cグレード相当以下)</t>
    <rPh sb="0" eb="3">
      <t>シャバレン</t>
    </rPh>
    <rPh sb="3" eb="5">
      <t>シカク</t>
    </rPh>
    <rPh sb="10" eb="12">
      <t>イカ</t>
    </rPh>
    <rPh sb="18" eb="20">
      <t>ソウトウ</t>
    </rPh>
    <rPh sb="20" eb="22">
      <t>イカ</t>
    </rPh>
    <phoneticPr fontId="1"/>
  </si>
  <si>
    <t>社馬連資格C,B'Bグレード保有者で社馬連主要競技(全日本社会人馬術選手権大会、キャロット自馬選手権)の出場実績がないこと(C,B'B相当)</t>
    <rPh sb="0" eb="1">
      <t>シャ</t>
    </rPh>
    <rPh sb="1" eb="3">
      <t>バレン</t>
    </rPh>
    <rPh sb="3" eb="5">
      <t>シカク</t>
    </rPh>
    <rPh sb="26" eb="29">
      <t>ゼンニホン</t>
    </rPh>
    <rPh sb="29" eb="31">
      <t>シャカイ</t>
    </rPh>
    <rPh sb="31" eb="32">
      <t>ジン</t>
    </rPh>
    <rPh sb="32" eb="34">
      <t>バジュツ</t>
    </rPh>
    <rPh sb="34" eb="37">
      <t>センシュケン</t>
    </rPh>
    <rPh sb="37" eb="39">
      <t>タイカイ</t>
    </rPh>
    <rPh sb="67" eb="69">
      <t>ソウトウ</t>
    </rPh>
    <phoneticPr fontId="1"/>
  </si>
  <si>
    <t>社馬連資格申請
(Dグレード)</t>
    <rPh sb="0" eb="1">
      <t>シャ</t>
    </rPh>
    <rPh sb="1" eb="3">
      <t>バレン</t>
    </rPh>
    <rPh sb="3" eb="5">
      <t>シカク</t>
    </rPh>
    <rPh sb="5" eb="7">
      <t>シンセイ</t>
    </rPh>
    <phoneticPr fontId="1"/>
  </si>
  <si>
    <t>社馬連のDグレードを申請される方は、
会員・非会員→会員(社馬連資格保有)を選択し、"申請"を選択しください。その後所有資格→"D"を選択してください。</t>
    <rPh sb="0" eb="1">
      <t>シャ</t>
    </rPh>
    <rPh sb="1" eb="3">
      <t>バレン</t>
    </rPh>
    <rPh sb="10" eb="12">
      <t>シンセイ</t>
    </rPh>
    <rPh sb="15" eb="16">
      <t>カタ</t>
    </rPh>
    <rPh sb="19" eb="21">
      <t>カイイン</t>
    </rPh>
    <rPh sb="22" eb="25">
      <t>ヒカイイン</t>
    </rPh>
    <rPh sb="38" eb="40">
      <t>センタク</t>
    </rPh>
    <rPh sb="57" eb="58">
      <t>ゴ</t>
    </rPh>
    <rPh sb="58" eb="60">
      <t>ショユウ</t>
    </rPh>
    <rPh sb="60" eb="62">
      <t>シカク</t>
    </rPh>
    <rPh sb="67" eb="69">
      <t>センタク</t>
    </rPh>
    <phoneticPr fontId="1"/>
  </si>
  <si>
    <t xml:space="preserve"> 体重が70kg以上ある方はチェックをお願いします(馬配の際に参考とさせていただきます)</t>
    <rPh sb="1" eb="3">
      <t>タイジュウ</t>
    </rPh>
    <rPh sb="8" eb="10">
      <t>イジョウ</t>
    </rPh>
    <rPh sb="12" eb="13">
      <t>カタ</t>
    </rPh>
    <rPh sb="20" eb="21">
      <t>ネガ</t>
    </rPh>
    <rPh sb="26" eb="27">
      <t>バ</t>
    </rPh>
    <rPh sb="27" eb="28">
      <t>ハイ</t>
    </rPh>
    <rPh sb="29" eb="30">
      <t>サイ</t>
    </rPh>
    <rPh sb="31" eb="33">
      <t>サンコウ</t>
    </rPh>
    <phoneticPr fontId="1"/>
  </si>
  <si>
    <t>事故が発生した際に連絡が取れる緊急連絡先を記入ください。(大会終了後に削除致します)</t>
    <rPh sb="0" eb="2">
      <t>ジコ</t>
    </rPh>
    <rPh sb="3" eb="5">
      <t>ハッセイ</t>
    </rPh>
    <rPh sb="7" eb="8">
      <t>サイ</t>
    </rPh>
    <rPh sb="9" eb="11">
      <t>レンラク</t>
    </rPh>
    <rPh sb="12" eb="13">
      <t>ト</t>
    </rPh>
    <rPh sb="15" eb="17">
      <t>キンキュウ</t>
    </rPh>
    <rPh sb="17" eb="20">
      <t>レンラクサキ</t>
    </rPh>
    <rPh sb="21" eb="23">
      <t>キニュウ</t>
    </rPh>
    <rPh sb="29" eb="31">
      <t>タイカイ</t>
    </rPh>
    <rPh sb="31" eb="33">
      <t>シュウリョウ</t>
    </rPh>
    <rPh sb="33" eb="34">
      <t>ゴ</t>
    </rPh>
    <rPh sb="35" eb="37">
      <t>サクジョ</t>
    </rPh>
    <rPh sb="37" eb="38">
      <t>イタ</t>
    </rPh>
    <phoneticPr fontId="1"/>
  </si>
  <si>
    <t>※団体窓口の負担軽減や運営などの都合上、原則として個人単位のエントリーとさせていただきます。団体でまとめて申込む場合も、申込書は個人につき1ファイルでお願い致します。</t>
    <rPh sb="1" eb="3">
      <t>ダンタイ</t>
    </rPh>
    <rPh sb="3" eb="5">
      <t>マドグチ</t>
    </rPh>
    <rPh sb="6" eb="8">
      <t>フタン</t>
    </rPh>
    <rPh sb="8" eb="10">
      <t>ケイゲン</t>
    </rPh>
    <rPh sb="56" eb="58">
      <t>バアイ</t>
    </rPh>
    <rPh sb="76" eb="77">
      <t>ネガ</t>
    </rPh>
    <rPh sb="78" eb="79">
      <t>イタ</t>
    </rPh>
    <phoneticPr fontId="1"/>
  </si>
  <si>
    <t>バージョン</t>
    <phoneticPr fontId="1"/>
  </si>
  <si>
    <t>三井住友銀行 神田支店(普) 1300690</t>
    <phoneticPr fontId="1"/>
  </si>
  <si>
    <t>A</t>
  </si>
  <si>
    <t>B'</t>
  </si>
  <si>
    <t>D'</t>
  </si>
  <si>
    <t>第16回 JBGホースフェスティバル 2022スプリング 申込書(メール用)</t>
    <rPh sb="0" eb="1">
      <t>ダイ</t>
    </rPh>
    <rPh sb="3" eb="4">
      <t>カイ</t>
    </rPh>
    <rPh sb="29" eb="32">
      <t>モウシコミショ</t>
    </rPh>
    <rPh sb="36" eb="37">
      <t>ヨウ</t>
    </rPh>
    <phoneticPr fontId="1"/>
  </si>
  <si>
    <t>■申込締切</t>
    <rPh sb="1" eb="3">
      <t>モウシコミ</t>
    </rPh>
    <rPh sb="3" eb="5">
      <t>シメキリ</t>
    </rPh>
    <phoneticPr fontId="1"/>
  </si>
  <si>
    <t>振込締切：6月10日(金)</t>
    <rPh sb="11" eb="12">
      <t>キン</t>
    </rPh>
    <phoneticPr fontId="1"/>
  </si>
  <si>
    <t>□6月19日(日)</t>
    <rPh sb="2" eb="3">
      <t>ガツ</t>
    </rPh>
    <rPh sb="5" eb="6">
      <t>ニチ</t>
    </rPh>
    <rPh sb="7" eb="8">
      <t>ニチ</t>
    </rPh>
    <phoneticPr fontId="1"/>
  </si>
  <si>
    <t>第1競技</t>
    <phoneticPr fontId="1"/>
  </si>
  <si>
    <t>第2競技</t>
    <phoneticPr fontId="1"/>
  </si>
  <si>
    <t>第3競技</t>
    <phoneticPr fontId="1"/>
  </si>
  <si>
    <t>第4競技</t>
    <phoneticPr fontId="1"/>
  </si>
  <si>
    <t>第5競技</t>
    <rPh sb="0" eb="1">
      <t>ダイ</t>
    </rPh>
    <rPh sb="2" eb="4">
      <t>キョウギ</t>
    </rPh>
    <phoneticPr fontId="1"/>
  </si>
  <si>
    <t>v1</t>
    <phoneticPr fontId="1"/>
  </si>
  <si>
    <t>梅村建工(株)馬術部</t>
  </si>
  <si>
    <t>皇宮警察本部</t>
  </si>
  <si>
    <t>社会人昭和大学ライディングチーム</t>
  </si>
  <si>
    <t>衆議院乗馬会</t>
  </si>
  <si>
    <t>SOMPOホールディングス馬術部</t>
  </si>
  <si>
    <t>東京都庁体育会乗馬部</t>
  </si>
  <si>
    <t>特別区文化体育会乗馬部</t>
  </si>
  <si>
    <t>トッパンフォームズ(株)馬術部</t>
  </si>
  <si>
    <t>日本アイビーエム(株)馬術部</t>
  </si>
  <si>
    <t>パナソニック馬術部</t>
  </si>
  <si>
    <t>パナソニックシステムネットワークス㈱馬術部</t>
  </si>
  <si>
    <t>富士通(株)馬術部</t>
  </si>
  <si>
    <t>防衛省乗馬同好会</t>
  </si>
  <si>
    <t>三井物産(株)乗馬部</t>
  </si>
  <si>
    <t>レッキス工業(株)馬術部</t>
  </si>
  <si>
    <t>伊藤忠商事㈱相互会乗馬部</t>
  </si>
  <si>
    <t>エグゼクティブコーチ(株)馬術部</t>
  </si>
  <si>
    <t>NTT馬術部</t>
  </si>
  <si>
    <t>F.R.C. book farm</t>
  </si>
  <si>
    <t>グーグル合同会社馬術部</t>
  </si>
  <si>
    <t>ソニー馬術部</t>
  </si>
  <si>
    <t>TMG 乗馬同好会</t>
  </si>
  <si>
    <t>中部国際空港馬術部</t>
  </si>
  <si>
    <t>日本知的財産協会馬術部</t>
  </si>
  <si>
    <t>(株)日本馬事普及馬事研究部</t>
  </si>
  <si>
    <t>日立グループ馬術部</t>
  </si>
  <si>
    <t>(株)三菱総合研究所馬術部</t>
  </si>
  <si>
    <t>税理士法人山田＆パートナーズ乗馬同好会</t>
  </si>
  <si>
    <t>ヤフー乗馬部</t>
  </si>
  <si>
    <t>(株)ワールドマーケット乗馬部</t>
  </si>
  <si>
    <r>
      <t>※ファイル名の「HF2022SP_EntryForm_name」の</t>
    </r>
    <r>
      <rPr>
        <sz val="10"/>
        <color rgb="FFFF0000"/>
        <rFont val="Meiryo UI"/>
        <family val="3"/>
        <charset val="128"/>
      </rPr>
      <t>name</t>
    </r>
    <r>
      <rPr>
        <sz val="10"/>
        <rFont val="Meiryo UI"/>
        <family val="3"/>
        <charset val="128"/>
      </rPr>
      <t>の部分を出場者氏名に変更して下さい。</t>
    </r>
    <rPh sb="41" eb="43">
      <t>シュツジョウ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</si>
</sst>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5" formatCode="&quot;¥&quot;#,##0;&quot;¥&quot;\-#,##0"/>
    <numFmt numFmtId="6" formatCode="&quot;¥&quot;#,##0;[Red]&quot;¥&quot;\-#,##0"/>
  </numFmts>
  <fonts count="13">
    <font>
      <sz val="12"/>
      <name val="Osaka"/>
      <family val="3"/>
      <charset val="128"/>
    </font>
    <font>
      <sz val="6"/>
      <name val="Osaka"/>
      <family val="3"/>
      <charset val="128"/>
    </font>
    <font>
      <b/>
      <sz val="14"/>
      <name val="Meiryo UI"/>
      <family val="3"/>
      <charset val="128"/>
    </font>
    <font>
      <sz val="14"/>
      <name val="Meiryo UI"/>
      <family val="3"/>
      <charset val="128"/>
    </font>
    <font>
      <sz val="12"/>
      <name val="Meiryo UI"/>
      <family val="3"/>
      <charset val="128"/>
    </font>
    <font>
      <sz val="10"/>
      <name val="Meiryo UI"/>
      <family val="3"/>
      <charset val="128"/>
    </font>
    <font>
      <b/>
      <sz val="12"/>
      <color indexed="10"/>
      <name val="Meiryo UI"/>
      <family val="3"/>
      <charset val="128"/>
    </font>
    <font>
      <b/>
      <sz val="10"/>
      <color indexed="10"/>
      <name val="Meiryo UI"/>
      <family val="3"/>
      <charset val="128"/>
    </font>
    <font>
      <sz val="9"/>
      <name val="Meiryo UI"/>
      <family val="3"/>
      <charset val="128"/>
    </font>
    <font>
      <sz val="11"/>
      <name val="Meiryo UI"/>
      <family val="3"/>
      <charset val="128"/>
    </font>
    <font>
      <u/>
      <sz val="12"/>
      <color theme="10"/>
      <name val="Osaka"/>
      <family val="3"/>
      <charset val="128"/>
    </font>
    <font>
      <sz val="10"/>
      <color rgb="FFFF0000"/>
      <name val="Meiryo UI"/>
      <family val="3"/>
      <charset val="128"/>
    </font>
    <font>
      <sz val="12"/>
      <color rgb="FF444444"/>
      <name val="Meiryo UI"/>
      <family val="3"/>
      <charset val="128"/>
    </font>
  </fonts>
  <fills count="12">
    <fill>
      <patternFill patternType="none"/>
    </fill>
    <fill>
      <patternFill patternType="gray125"/>
    </fill>
    <fill>
      <patternFill patternType="solid">
        <fgColor indexed="43"/>
        <bgColor indexed="64"/>
      </patternFill>
    </fill>
    <fill>
      <patternFill patternType="solid">
        <fgColor indexed="22"/>
        <bgColor indexed="64"/>
      </patternFill>
    </fill>
    <fill>
      <patternFill patternType="solid">
        <fgColor indexed="42"/>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rgb="FFCCFFFF"/>
        <bgColor indexed="64"/>
      </patternFill>
    </fill>
    <fill>
      <patternFill patternType="solid">
        <fgColor theme="0" tint="-0.249977111117893"/>
        <bgColor indexed="64"/>
      </patternFill>
    </fill>
    <fill>
      <patternFill patternType="solid">
        <fgColor rgb="FFFFFF00"/>
        <bgColor indexed="64"/>
      </patternFill>
    </fill>
    <fill>
      <patternFill patternType="solid">
        <fgColor rgb="FFFFFF99"/>
        <bgColor indexed="64"/>
      </patternFill>
    </fill>
    <fill>
      <patternFill patternType="solid">
        <fgColor theme="0"/>
        <bgColor indexed="64"/>
      </patternFill>
    </fill>
  </fills>
  <borders count="31">
    <border>
      <left/>
      <right/>
      <top/>
      <bottom/>
      <diagonal/>
    </border>
    <border>
      <left/>
      <right/>
      <top/>
      <bottom style="double">
        <color indexed="64"/>
      </bottom>
      <diagonal/>
    </border>
    <border>
      <left/>
      <right/>
      <top style="double">
        <color indexed="64"/>
      </top>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thin">
        <color indexed="64"/>
      </left>
      <right style="thin">
        <color indexed="64"/>
      </right>
      <top style="thin">
        <color indexed="64"/>
      </top>
      <bottom style="thin">
        <color indexed="64"/>
      </bottom>
      <diagonal/>
    </border>
    <border>
      <left style="double">
        <color indexed="64"/>
      </left>
      <right/>
      <top/>
      <bottom/>
      <diagonal/>
    </border>
    <border>
      <left style="double">
        <color indexed="64"/>
      </left>
      <right/>
      <top style="double">
        <color indexed="64"/>
      </top>
      <bottom/>
      <diagonal/>
    </border>
    <border>
      <left style="double">
        <color indexed="64"/>
      </left>
      <right/>
      <top/>
      <bottom style="double">
        <color indexed="64"/>
      </bottom>
      <diagonal/>
    </border>
    <border>
      <left/>
      <right/>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top style="thin">
        <color indexed="64"/>
      </top>
      <bottom style="thin">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medium">
        <color auto="1"/>
      </right>
      <top style="medium">
        <color auto="1"/>
      </top>
      <bottom/>
      <diagonal/>
    </border>
    <border>
      <left/>
      <right style="medium">
        <color auto="1"/>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bottom/>
      <diagonal/>
    </border>
  </borders>
  <cellStyleXfs count="2">
    <xf numFmtId="0" fontId="0" fillId="0" borderId="0"/>
    <xf numFmtId="0" fontId="10" fillId="0" borderId="0" applyNumberFormat="0" applyFill="0" applyBorder="0" applyAlignment="0" applyProtection="0"/>
  </cellStyleXfs>
  <cellXfs count="113">
    <xf numFmtId="0" fontId="0" fillId="0" borderId="0" xfId="0"/>
    <xf numFmtId="0" fontId="4" fillId="0" borderId="0" xfId="0" applyFont="1"/>
    <xf numFmtId="0" fontId="4" fillId="0" borderId="0" xfId="0" applyFont="1" applyAlignment="1">
      <alignment horizontal="center"/>
    </xf>
    <xf numFmtId="0" fontId="4" fillId="3" borderId="0" xfId="0" applyFont="1" applyFill="1"/>
    <xf numFmtId="0" fontId="4" fillId="7" borderId="14" xfId="0" applyFont="1" applyFill="1" applyBorder="1" applyAlignment="1" applyProtection="1">
      <alignment horizontal="left" vertical="center"/>
      <protection locked="0"/>
    </xf>
    <xf numFmtId="0" fontId="4" fillId="7" borderId="15" xfId="0" applyFont="1" applyFill="1" applyBorder="1" applyAlignment="1" applyProtection="1">
      <alignment horizontal="left" vertical="center"/>
      <protection locked="0"/>
    </xf>
    <xf numFmtId="0" fontId="4" fillId="7" borderId="16" xfId="0" applyFont="1" applyFill="1" applyBorder="1" applyAlignment="1" applyProtection="1">
      <alignment horizontal="left" vertical="center"/>
      <protection locked="0"/>
    </xf>
    <xf numFmtId="0" fontId="12" fillId="0" borderId="0" xfId="0" applyFont="1"/>
    <xf numFmtId="0" fontId="9" fillId="0" borderId="0" xfId="0" applyFont="1" applyFill="1" applyAlignment="1" applyProtection="1"/>
    <xf numFmtId="0" fontId="3" fillId="0" borderId="0" xfId="0" applyFont="1" applyFill="1" applyAlignment="1" applyProtection="1">
      <alignment horizontal="center"/>
    </xf>
    <xf numFmtId="0" fontId="4" fillId="0" borderId="0" xfId="0" applyFont="1" applyProtection="1"/>
    <xf numFmtId="0" fontId="2" fillId="0" borderId="0" xfId="0" applyFont="1" applyAlignment="1" applyProtection="1">
      <alignment horizontal="center"/>
    </xf>
    <xf numFmtId="0" fontId="3" fillId="0" borderId="0" xfId="0" applyFont="1" applyAlignment="1" applyProtection="1">
      <alignment horizontal="center"/>
    </xf>
    <xf numFmtId="0" fontId="3" fillId="0" borderId="0" xfId="0" applyFont="1" applyProtection="1"/>
    <xf numFmtId="0" fontId="2" fillId="0" borderId="0" xfId="0" applyFont="1" applyProtection="1"/>
    <xf numFmtId="0" fontId="4" fillId="0" borderId="0" xfId="0" applyFont="1" applyAlignment="1" applyProtection="1">
      <alignment horizontal="center"/>
    </xf>
    <xf numFmtId="0" fontId="4" fillId="0" borderId="0" xfId="0" applyFont="1" applyFill="1" applyProtection="1"/>
    <xf numFmtId="0" fontId="5" fillId="0" borderId="0" xfId="0" applyFont="1" applyFill="1" applyAlignment="1" applyProtection="1">
      <alignment horizontal="left" vertical="center" wrapText="1"/>
    </xf>
    <xf numFmtId="0" fontId="5" fillId="0" borderId="0" xfId="0" applyFont="1" applyProtection="1"/>
    <xf numFmtId="0" fontId="5" fillId="0" borderId="0" xfId="0" applyFont="1" applyAlignment="1" applyProtection="1">
      <alignment horizontal="center"/>
    </xf>
    <xf numFmtId="0" fontId="5" fillId="0" borderId="0" xfId="0" applyFont="1" applyFill="1" applyProtection="1"/>
    <xf numFmtId="0" fontId="11" fillId="0" borderId="0" xfId="0" applyFont="1" applyProtection="1"/>
    <xf numFmtId="0" fontId="5" fillId="0" borderId="0" xfId="0" applyFont="1" applyAlignment="1" applyProtection="1"/>
    <xf numFmtId="0" fontId="5" fillId="0" borderId="0" xfId="0" applyFont="1" applyAlignment="1" applyProtection="1">
      <alignment vertical="top"/>
    </xf>
    <xf numFmtId="0" fontId="5" fillId="0" borderId="11" xfId="0" applyFont="1" applyBorder="1" applyAlignment="1" applyProtection="1">
      <alignment vertical="center"/>
    </xf>
    <xf numFmtId="0" fontId="6" fillId="0" borderId="0" xfId="0" applyFont="1" applyFill="1" applyBorder="1" applyAlignment="1" applyProtection="1">
      <alignment horizontal="center" vertical="center"/>
    </xf>
    <xf numFmtId="0" fontId="5" fillId="0" borderId="10" xfId="0" applyFont="1" applyBorder="1" applyAlignment="1" applyProtection="1">
      <alignment vertical="center"/>
    </xf>
    <xf numFmtId="0" fontId="4" fillId="0" borderId="8" xfId="0" applyFont="1" applyBorder="1" applyAlignment="1" applyProtection="1">
      <alignment vertical="center"/>
    </xf>
    <xf numFmtId="0" fontId="4" fillId="0" borderId="2" xfId="0" applyFont="1" applyBorder="1" applyAlignment="1" applyProtection="1">
      <alignment vertical="center"/>
    </xf>
    <xf numFmtId="0" fontId="5" fillId="0" borderId="2" xfId="0" applyFont="1" applyBorder="1" applyProtection="1"/>
    <xf numFmtId="0" fontId="5" fillId="0" borderId="3" xfId="0" applyFont="1" applyBorder="1" applyProtection="1"/>
    <xf numFmtId="0" fontId="5" fillId="0" borderId="0" xfId="0" applyFont="1" applyFill="1" applyBorder="1" applyProtection="1"/>
    <xf numFmtId="0" fontId="3" fillId="0" borderId="0" xfId="0" applyFont="1" applyBorder="1" applyAlignment="1" applyProtection="1">
      <alignment vertical="center"/>
    </xf>
    <xf numFmtId="0" fontId="5" fillId="0" borderId="0" xfId="0" applyFont="1" applyBorder="1" applyProtection="1"/>
    <xf numFmtId="0" fontId="5" fillId="0" borderId="4" xfId="0" applyFont="1" applyBorder="1" applyProtection="1"/>
    <xf numFmtId="0" fontId="5" fillId="0" borderId="0" xfId="0" applyFont="1" applyBorder="1" applyAlignment="1" applyProtection="1">
      <alignment vertical="center"/>
    </xf>
    <xf numFmtId="0" fontId="5" fillId="0" borderId="10" xfId="0" applyFont="1" applyBorder="1" applyAlignment="1" applyProtection="1">
      <alignment vertical="center" wrapText="1"/>
    </xf>
    <xf numFmtId="0" fontId="7" fillId="0" borderId="7" xfId="0" applyFont="1" applyBorder="1" applyAlignment="1" applyProtection="1">
      <alignment vertical="center"/>
    </xf>
    <xf numFmtId="0" fontId="6" fillId="0" borderId="9" xfId="0" applyFont="1" applyBorder="1" applyAlignment="1" applyProtection="1">
      <alignment vertical="center"/>
    </xf>
    <xf numFmtId="0" fontId="6" fillId="0" borderId="1" xfId="0" applyFont="1" applyBorder="1" applyAlignment="1" applyProtection="1">
      <alignment vertical="center"/>
    </xf>
    <xf numFmtId="0" fontId="5" fillId="0" borderId="1" xfId="0" applyFont="1" applyBorder="1" applyProtection="1"/>
    <xf numFmtId="0" fontId="5" fillId="0" borderId="5" xfId="0" applyFont="1" applyBorder="1" applyProtection="1"/>
    <xf numFmtId="0" fontId="5" fillId="0" borderId="6" xfId="0" applyFont="1" applyBorder="1" applyProtection="1"/>
    <xf numFmtId="0" fontId="5" fillId="5" borderId="6" xfId="0" applyFont="1" applyFill="1" applyBorder="1" applyProtection="1"/>
    <xf numFmtId="0" fontId="5" fillId="5" borderId="6" xfId="0" applyFont="1" applyFill="1" applyBorder="1" applyAlignment="1" applyProtection="1">
      <alignment horizontal="center"/>
    </xf>
    <xf numFmtId="0" fontId="5" fillId="5" borderId="6" xfId="0" applyFont="1" applyFill="1" applyBorder="1" applyAlignment="1" applyProtection="1">
      <alignment horizontal="center" shrinkToFit="1"/>
    </xf>
    <xf numFmtId="0" fontId="5" fillId="0" borderId="6" xfId="0" applyFont="1" applyBorder="1" applyAlignment="1" applyProtection="1">
      <alignment horizontal="right" vertical="center"/>
    </xf>
    <xf numFmtId="0" fontId="5" fillId="0" borderId="6" xfId="0" applyFont="1" applyBorder="1" applyAlignment="1" applyProtection="1">
      <alignment vertical="center" shrinkToFit="1"/>
    </xf>
    <xf numFmtId="0" fontId="5" fillId="0" borderId="6" xfId="0" applyFont="1" applyBorder="1" applyAlignment="1" applyProtection="1">
      <alignment horizontal="center" vertical="center"/>
    </xf>
    <xf numFmtId="5" fontId="5" fillId="0" borderId="6" xfId="0" applyNumberFormat="1" applyFont="1" applyBorder="1" applyAlignment="1" applyProtection="1">
      <alignment vertical="center"/>
    </xf>
    <xf numFmtId="5" fontId="5" fillId="0" borderId="6" xfId="0" applyNumberFormat="1" applyFont="1" applyFill="1" applyBorder="1" applyAlignment="1" applyProtection="1">
      <alignment horizontal="right" vertical="center"/>
    </xf>
    <xf numFmtId="0" fontId="5" fillId="2" borderId="6" xfId="0" applyNumberFormat="1" applyFont="1" applyFill="1" applyBorder="1" applyAlignment="1" applyProtection="1">
      <alignment horizontal="center" vertical="center"/>
    </xf>
    <xf numFmtId="0" fontId="5" fillId="0" borderId="6" xfId="0" applyFont="1" applyBorder="1" applyAlignment="1" applyProtection="1">
      <alignment vertical="center" wrapText="1"/>
    </xf>
    <xf numFmtId="0" fontId="5" fillId="0" borderId="0" xfId="0" applyFont="1" applyAlignment="1" applyProtection="1">
      <alignment horizontal="center" vertical="center"/>
    </xf>
    <xf numFmtId="0" fontId="8" fillId="0" borderId="0" xfId="0" applyFont="1" applyAlignment="1" applyProtection="1">
      <alignment horizontal="center" vertical="center"/>
    </xf>
    <xf numFmtId="0" fontId="5" fillId="0" borderId="0" xfId="0" applyFont="1" applyFill="1" applyBorder="1" applyAlignment="1" applyProtection="1">
      <alignment vertical="center" wrapText="1"/>
    </xf>
    <xf numFmtId="0" fontId="5" fillId="0" borderId="6" xfId="0" applyFont="1" applyBorder="1" applyAlignment="1" applyProtection="1">
      <alignment vertical="center" wrapText="1" shrinkToFit="1"/>
    </xf>
    <xf numFmtId="0" fontId="5" fillId="0" borderId="6" xfId="0" applyFont="1" applyFill="1" applyBorder="1" applyAlignment="1" applyProtection="1">
      <alignment vertical="center" wrapText="1" shrinkToFit="1"/>
    </xf>
    <xf numFmtId="0" fontId="5" fillId="6" borderId="6" xfId="0" applyFont="1" applyFill="1" applyBorder="1" applyAlignment="1" applyProtection="1">
      <alignment horizontal="right" vertical="center"/>
    </xf>
    <xf numFmtId="0" fontId="5" fillId="6" borderId="6" xfId="0" applyFont="1" applyFill="1" applyBorder="1" applyAlignment="1" applyProtection="1">
      <alignment vertical="center" shrinkToFit="1"/>
    </xf>
    <xf numFmtId="0" fontId="5" fillId="6" borderId="6" xfId="0" applyFont="1" applyFill="1" applyBorder="1" applyAlignment="1" applyProtection="1">
      <alignment horizontal="center" vertical="center"/>
    </xf>
    <xf numFmtId="5" fontId="5" fillId="6" borderId="6" xfId="0" applyNumberFormat="1" applyFont="1" applyFill="1" applyBorder="1" applyAlignment="1" applyProtection="1">
      <alignment vertical="center"/>
    </xf>
    <xf numFmtId="0" fontId="5" fillId="6" borderId="6" xfId="0" applyNumberFormat="1" applyFont="1" applyFill="1" applyBorder="1" applyAlignment="1" applyProtection="1">
      <alignment horizontal="center" vertical="center"/>
    </xf>
    <xf numFmtId="0" fontId="5" fillId="6" borderId="6" xfId="0" applyNumberFormat="1" applyFont="1" applyFill="1" applyBorder="1" applyAlignment="1" applyProtection="1">
      <alignment horizontal="right" vertical="center"/>
    </xf>
    <xf numFmtId="0" fontId="5" fillId="6" borderId="6" xfId="0" applyFont="1" applyFill="1" applyBorder="1" applyAlignment="1" applyProtection="1">
      <alignment vertical="center" wrapText="1"/>
    </xf>
    <xf numFmtId="5" fontId="5" fillId="0" borderId="6" xfId="0" applyNumberFormat="1" applyFont="1" applyBorder="1" applyAlignment="1" applyProtection="1">
      <alignment horizontal="right" vertical="center"/>
    </xf>
    <xf numFmtId="0" fontId="5" fillId="0" borderId="6" xfId="0" applyFont="1" applyBorder="1" applyAlignment="1" applyProtection="1">
      <alignment horizontal="right" vertical="center" wrapText="1" shrinkToFit="1"/>
    </xf>
    <xf numFmtId="6" fontId="5" fillId="0" borderId="6" xfId="0" applyNumberFormat="1" applyFont="1" applyBorder="1" applyAlignment="1" applyProtection="1">
      <alignment vertical="center"/>
    </xf>
    <xf numFmtId="0" fontId="5" fillId="8" borderId="6" xfId="0" applyFont="1" applyFill="1" applyBorder="1" applyAlignment="1" applyProtection="1">
      <alignment vertical="center"/>
    </xf>
    <xf numFmtId="0" fontId="5" fillId="0" borderId="0" xfId="0" applyFont="1" applyFill="1" applyBorder="1" applyAlignment="1" applyProtection="1">
      <alignment vertical="center"/>
    </xf>
    <xf numFmtId="0" fontId="5" fillId="0" borderId="0" xfId="0" applyFont="1" applyAlignment="1" applyProtection="1">
      <alignment vertical="center"/>
    </xf>
    <xf numFmtId="0" fontId="5" fillId="9" borderId="1" xfId="0" applyFont="1" applyFill="1" applyBorder="1" applyAlignment="1" applyProtection="1">
      <alignment vertical="center"/>
    </xf>
    <xf numFmtId="5" fontId="5" fillId="9" borderId="1" xfId="0" applyNumberFormat="1" applyFont="1" applyFill="1" applyBorder="1" applyProtection="1"/>
    <xf numFmtId="0" fontId="11" fillId="0" borderId="0" xfId="0" applyFont="1" applyAlignment="1" applyProtection="1">
      <alignment vertical="center"/>
    </xf>
    <xf numFmtId="0" fontId="5" fillId="0" borderId="0" xfId="0" applyFont="1" applyFill="1" applyAlignment="1" applyProtection="1">
      <alignment vertical="center"/>
    </xf>
    <xf numFmtId="5" fontId="4" fillId="0" borderId="0" xfId="0" applyNumberFormat="1" applyFont="1" applyBorder="1" applyProtection="1"/>
    <xf numFmtId="20" fontId="5" fillId="0" borderId="0" xfId="0" applyNumberFormat="1" applyFont="1" applyProtection="1"/>
    <xf numFmtId="5" fontId="5" fillId="0" borderId="0" xfId="0" applyNumberFormat="1" applyFont="1" applyBorder="1" applyProtection="1"/>
    <xf numFmtId="0" fontId="5" fillId="0" borderId="29" xfId="0" applyFont="1" applyBorder="1" applyAlignment="1" applyProtection="1">
      <alignment horizontal="center" vertical="center"/>
    </xf>
    <xf numFmtId="0" fontId="5" fillId="0" borderId="14" xfId="0" applyFont="1" applyBorder="1" applyAlignment="1" applyProtection="1">
      <alignment horizontal="center" vertical="center"/>
    </xf>
    <xf numFmtId="0" fontId="5" fillId="0" borderId="15" xfId="0" applyFont="1" applyBorder="1" applyAlignment="1" applyProtection="1">
      <alignment horizontal="center" vertical="center"/>
    </xf>
    <xf numFmtId="0" fontId="5" fillId="0" borderId="16" xfId="0" applyFont="1" applyBorder="1" applyAlignment="1" applyProtection="1">
      <alignment horizontal="center" vertical="center"/>
    </xf>
    <xf numFmtId="0" fontId="5" fillId="2" borderId="6" xfId="0" applyNumberFormat="1" applyFont="1" applyFill="1" applyBorder="1" applyAlignment="1" applyProtection="1">
      <alignment horizontal="center" vertical="center"/>
      <protection locked="0"/>
    </xf>
    <xf numFmtId="0" fontId="5" fillId="10" borderId="6" xfId="0" applyNumberFormat="1" applyFont="1" applyFill="1" applyBorder="1" applyAlignment="1" applyProtection="1">
      <alignment horizontal="center" vertical="center"/>
      <protection locked="0"/>
    </xf>
    <xf numFmtId="0" fontId="4" fillId="7" borderId="28" xfId="0" applyFont="1" applyFill="1" applyBorder="1" applyAlignment="1" applyProtection="1">
      <alignment horizontal="center" vertical="center"/>
      <protection locked="0"/>
    </xf>
    <xf numFmtId="0" fontId="5" fillId="11" borderId="6" xfId="0" applyNumberFormat="1" applyFont="1" applyFill="1" applyBorder="1" applyAlignment="1" applyProtection="1">
      <alignment horizontal="center" vertical="center"/>
    </xf>
    <xf numFmtId="0" fontId="0" fillId="0" borderId="0" xfId="0" applyAlignment="1">
      <alignment shrinkToFit="1"/>
    </xf>
    <xf numFmtId="5" fontId="0" fillId="0" borderId="0" xfId="0" applyNumberFormat="1" applyAlignment="1">
      <alignment shrinkToFit="1"/>
    </xf>
    <xf numFmtId="0" fontId="3" fillId="0" borderId="7" xfId="0" applyFont="1" applyBorder="1" applyAlignment="1" applyProtection="1">
      <alignment horizontal="left" vertical="center" indent="1"/>
    </xf>
    <xf numFmtId="0" fontId="5" fillId="0" borderId="7" xfId="0" applyFont="1" applyBorder="1" applyAlignment="1" applyProtection="1">
      <alignment horizontal="left" vertical="center" indent="1"/>
    </xf>
    <xf numFmtId="0" fontId="5" fillId="0" borderId="26" xfId="0" applyFont="1" applyBorder="1" applyAlignment="1" applyProtection="1">
      <alignment horizontal="left" vertical="center"/>
    </xf>
    <xf numFmtId="0" fontId="5" fillId="0" borderId="27" xfId="0" applyFont="1" applyBorder="1" applyAlignment="1" applyProtection="1">
      <alignment horizontal="left" vertical="center"/>
    </xf>
    <xf numFmtId="0" fontId="5" fillId="0" borderId="28" xfId="0" applyFont="1" applyBorder="1" applyAlignment="1" applyProtection="1">
      <alignment horizontal="left" vertical="center"/>
    </xf>
    <xf numFmtId="0" fontId="5" fillId="0" borderId="17" xfId="0" applyFont="1" applyBorder="1" applyAlignment="1" applyProtection="1">
      <alignment horizontal="left" vertical="center"/>
    </xf>
    <xf numFmtId="0" fontId="5" fillId="0" borderId="12" xfId="0" applyFont="1" applyBorder="1" applyAlignment="1" applyProtection="1">
      <alignment horizontal="left" vertical="center"/>
    </xf>
    <xf numFmtId="0" fontId="5" fillId="0" borderId="24" xfId="0" applyFont="1" applyBorder="1" applyAlignment="1" applyProtection="1">
      <alignment horizontal="left" vertical="center"/>
    </xf>
    <xf numFmtId="0" fontId="5" fillId="0" borderId="18" xfId="0" applyFont="1" applyBorder="1" applyAlignment="1" applyProtection="1">
      <alignment horizontal="left" vertical="center"/>
    </xf>
    <xf numFmtId="0" fontId="5" fillId="0" borderId="0" xfId="0" applyFont="1" applyBorder="1" applyAlignment="1" applyProtection="1">
      <alignment horizontal="left" vertical="center"/>
    </xf>
    <xf numFmtId="0" fontId="5" fillId="0" borderId="30" xfId="0" applyFont="1" applyBorder="1" applyAlignment="1" applyProtection="1">
      <alignment horizontal="left" vertical="center"/>
    </xf>
    <xf numFmtId="0" fontId="5" fillId="0" borderId="19" xfId="0" applyFont="1" applyBorder="1" applyAlignment="1" applyProtection="1">
      <alignment horizontal="left" vertical="center"/>
    </xf>
    <xf numFmtId="0" fontId="5" fillId="0" borderId="13" xfId="0" applyFont="1" applyBorder="1" applyAlignment="1" applyProtection="1">
      <alignment horizontal="left" vertical="center"/>
    </xf>
    <xf numFmtId="0" fontId="5" fillId="0" borderId="25" xfId="0" applyFont="1" applyBorder="1" applyAlignment="1" applyProtection="1">
      <alignment horizontal="left" vertical="center"/>
    </xf>
    <xf numFmtId="0" fontId="2" fillId="0" borderId="0" xfId="0" applyFont="1" applyAlignment="1" applyProtection="1">
      <alignment horizontal="center"/>
    </xf>
    <xf numFmtId="0" fontId="3" fillId="0" borderId="0" xfId="0" applyFont="1" applyAlignment="1" applyProtection="1">
      <alignment horizontal="center"/>
    </xf>
    <xf numFmtId="0" fontId="5" fillId="0" borderId="0" xfId="0" applyFont="1" applyAlignment="1" applyProtection="1">
      <alignment horizontal="left" vertical="center" wrapText="1"/>
    </xf>
    <xf numFmtId="0" fontId="5" fillId="4" borderId="20" xfId="0" applyFont="1" applyFill="1" applyBorder="1" applyAlignment="1" applyProtection="1">
      <alignment horizontal="left" vertical="center" indent="1" shrinkToFit="1"/>
      <protection locked="0"/>
    </xf>
    <xf numFmtId="0" fontId="5" fillId="4" borderId="11" xfId="0" applyFont="1" applyFill="1" applyBorder="1" applyAlignment="1" applyProtection="1">
      <alignment horizontal="left" vertical="center" indent="1" shrinkToFit="1"/>
      <protection locked="0"/>
    </xf>
    <xf numFmtId="31" fontId="6" fillId="0" borderId="21" xfId="0" applyNumberFormat="1" applyFont="1" applyBorder="1" applyAlignment="1" applyProtection="1">
      <alignment horizontal="center" vertical="center"/>
    </xf>
    <xf numFmtId="0" fontId="6" fillId="0" borderId="22" xfId="0" applyFont="1" applyBorder="1" applyAlignment="1" applyProtection="1">
      <alignment horizontal="center" vertical="center"/>
    </xf>
    <xf numFmtId="0" fontId="6" fillId="0" borderId="23" xfId="0" applyFont="1" applyBorder="1" applyAlignment="1" applyProtection="1">
      <alignment horizontal="center" vertical="center"/>
    </xf>
    <xf numFmtId="0" fontId="5" fillId="0" borderId="6" xfId="0" applyFont="1" applyBorder="1" applyAlignment="1" applyProtection="1">
      <alignment horizontal="center"/>
    </xf>
    <xf numFmtId="0" fontId="10" fillId="4" borderId="20" xfId="1" applyFill="1" applyBorder="1" applyAlignment="1" applyProtection="1">
      <alignment horizontal="left" vertical="center" indent="1" shrinkToFit="1"/>
      <protection locked="0"/>
    </xf>
    <xf numFmtId="0" fontId="9" fillId="4" borderId="11" xfId="0" applyFont="1" applyFill="1" applyBorder="1" applyAlignment="1" applyProtection="1">
      <alignment horizontal="left" vertical="center" indent="1" shrinkToFit="1"/>
      <protection locked="0"/>
    </xf>
  </cellXfs>
  <cellStyles count="2">
    <cellStyle name="ハイパーリンク" xfId="1" builtinId="8"/>
    <cellStyle name="標準" xfId="0" builtinId="0"/>
  </cellStyles>
  <dxfs count="3">
    <dxf>
      <fill>
        <patternFill>
          <bgColor indexed="23"/>
        </patternFill>
      </fill>
    </dxf>
    <dxf>
      <fill>
        <patternFill>
          <bgColor theme="0" tint="-0.499984740745262"/>
        </patternFill>
      </fill>
    </dxf>
    <dxf>
      <fill>
        <patternFill>
          <bgColor theme="0" tint="-0.49998474074526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CC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E48"/>
  <sheetViews>
    <sheetView showGridLines="0" tabSelected="1" zoomScaleNormal="100" zoomScaleSheetLayoutView="100" workbookViewId="0">
      <selection activeCell="D24" sqref="D24"/>
    </sheetView>
  </sheetViews>
  <sheetFormatPr defaultColWidth="11" defaultRowHeight="16.5"/>
  <cols>
    <col min="1" max="1" width="13.25" style="10" customWidth="1"/>
    <col min="2" max="2" width="30.125" style="10" customWidth="1"/>
    <col min="3" max="3" width="8.5" style="15" bestFit="1" customWidth="1"/>
    <col min="4" max="4" width="9.5" style="10" customWidth="1"/>
    <col min="5" max="6" width="8.5" style="10" customWidth="1"/>
    <col min="7" max="7" width="9.5" style="10" customWidth="1"/>
    <col min="8" max="9" width="8.5" style="10" customWidth="1"/>
    <col min="10" max="10" width="8.875" style="10" customWidth="1"/>
    <col min="11" max="11" width="26.375" style="10" customWidth="1"/>
    <col min="12" max="12" width="3.875" style="16" bestFit="1" customWidth="1"/>
    <col min="13" max="16" width="8.625" style="16" customWidth="1"/>
    <col min="17" max="17" width="8.625" style="10" hidden="1" customWidth="1"/>
    <col min="18" max="24" width="3.75" style="10" hidden="1" customWidth="1"/>
    <col min="25" max="25" width="10.75" style="10" hidden="1" customWidth="1"/>
    <col min="26" max="26" width="12.375" style="10" hidden="1" customWidth="1"/>
    <col min="27" max="27" width="10.75" style="10" hidden="1" customWidth="1"/>
    <col min="28" max="28" width="3.5" style="10" hidden="1" customWidth="1"/>
    <col min="29" max="29" width="3.75" style="10" hidden="1" customWidth="1"/>
    <col min="30" max="30" width="11" style="10" hidden="1" customWidth="1"/>
    <col min="31" max="16384" width="11" style="10"/>
  </cols>
  <sheetData>
    <row r="1" spans="1:16" ht="19.5">
      <c r="A1" s="102" t="s">
        <v>100</v>
      </c>
      <c r="B1" s="103"/>
      <c r="C1" s="103"/>
      <c r="D1" s="103"/>
      <c r="E1" s="103"/>
      <c r="F1" s="103"/>
      <c r="G1" s="103"/>
      <c r="H1" s="103"/>
      <c r="I1" s="103"/>
      <c r="J1" s="103"/>
      <c r="K1" s="103"/>
      <c r="L1" s="8" t="s">
        <v>109</v>
      </c>
      <c r="M1" s="9"/>
      <c r="N1" s="9"/>
      <c r="O1" s="9"/>
      <c r="P1" s="9"/>
    </row>
    <row r="2" spans="1:16" ht="10.9" customHeight="1">
      <c r="A2" s="11"/>
      <c r="B2" s="12"/>
      <c r="C2" s="12"/>
      <c r="D2" s="12"/>
      <c r="E2" s="12"/>
      <c r="F2" s="12"/>
      <c r="G2" s="12"/>
      <c r="H2" s="12"/>
      <c r="I2" s="12"/>
      <c r="J2" s="12"/>
      <c r="K2" s="12"/>
      <c r="L2" s="9"/>
      <c r="M2" s="9"/>
      <c r="N2" s="9"/>
      <c r="O2" s="9"/>
      <c r="P2" s="9"/>
    </row>
    <row r="3" spans="1:16" ht="19.5">
      <c r="A3" s="13" t="s">
        <v>0</v>
      </c>
      <c r="B3" s="12"/>
      <c r="C3" s="12"/>
      <c r="D3" s="12"/>
      <c r="E3" s="12"/>
      <c r="F3" s="12"/>
      <c r="G3" s="12"/>
      <c r="H3" s="12"/>
      <c r="I3" s="12"/>
      <c r="J3" s="12"/>
      <c r="K3" s="12"/>
      <c r="L3" s="9"/>
      <c r="M3" s="9"/>
      <c r="N3" s="9"/>
      <c r="O3" s="9"/>
      <c r="P3" s="9"/>
    </row>
    <row r="4" spans="1:16" ht="19.5">
      <c r="A4" s="14" t="s">
        <v>1</v>
      </c>
      <c r="B4" s="12"/>
      <c r="C4" s="12"/>
      <c r="D4" s="12"/>
      <c r="E4" s="12"/>
      <c r="F4" s="12"/>
      <c r="G4" s="12"/>
      <c r="H4" s="12"/>
      <c r="I4" s="12"/>
      <c r="J4" s="12"/>
      <c r="K4" s="12"/>
      <c r="L4" s="9"/>
      <c r="M4" s="9"/>
      <c r="N4" s="9"/>
      <c r="O4" s="9"/>
      <c r="P4" s="9"/>
    </row>
    <row r="5" spans="1:16" ht="11.45" customHeight="1"/>
    <row r="6" spans="1:16" s="18" customFormat="1" ht="14.25">
      <c r="A6" s="104" t="s">
        <v>94</v>
      </c>
      <c r="B6" s="104"/>
      <c r="C6" s="104"/>
      <c r="D6" s="104"/>
      <c r="E6" s="104"/>
      <c r="F6" s="104"/>
      <c r="G6" s="104"/>
      <c r="H6" s="104"/>
      <c r="I6" s="104"/>
      <c r="J6" s="104"/>
      <c r="K6" s="104"/>
      <c r="L6" s="17"/>
      <c r="M6" s="17"/>
      <c r="N6" s="17"/>
      <c r="O6" s="17"/>
      <c r="P6" s="17"/>
    </row>
    <row r="7" spans="1:16" s="18" customFormat="1" ht="14.25">
      <c r="A7" s="18" t="s">
        <v>140</v>
      </c>
      <c r="C7" s="19"/>
      <c r="L7" s="20"/>
      <c r="M7" s="20"/>
      <c r="N7" s="20"/>
      <c r="O7" s="20"/>
      <c r="P7" s="20"/>
    </row>
    <row r="8" spans="1:16" s="18" customFormat="1" ht="14.25">
      <c r="A8" s="21" t="s">
        <v>76</v>
      </c>
      <c r="C8" s="19"/>
      <c r="L8" s="20"/>
      <c r="M8" s="20"/>
      <c r="N8" s="20"/>
      <c r="O8" s="20"/>
      <c r="P8" s="20"/>
    </row>
    <row r="9" spans="1:16" s="18" customFormat="1" ht="14.25">
      <c r="A9" s="21" t="s">
        <v>2</v>
      </c>
      <c r="C9" s="19"/>
      <c r="L9" s="20"/>
      <c r="M9" s="20"/>
      <c r="N9" s="20"/>
      <c r="O9" s="20"/>
      <c r="P9" s="20"/>
    </row>
    <row r="10" spans="1:16" s="18" customFormat="1" ht="14.25">
      <c r="A10" s="21" t="s">
        <v>3</v>
      </c>
      <c r="C10" s="19"/>
      <c r="L10" s="20"/>
      <c r="M10" s="20"/>
      <c r="N10" s="20"/>
      <c r="O10" s="20"/>
      <c r="P10" s="20"/>
    </row>
    <row r="11" spans="1:16" s="18" customFormat="1" ht="14.25">
      <c r="A11" s="18" t="s">
        <v>82</v>
      </c>
      <c r="C11" s="19"/>
      <c r="L11" s="20"/>
      <c r="M11" s="20"/>
      <c r="N11" s="20"/>
      <c r="O11" s="20"/>
      <c r="P11" s="20"/>
    </row>
    <row r="12" spans="1:16" s="18" customFormat="1" ht="14.25">
      <c r="A12" s="18" t="s">
        <v>83</v>
      </c>
      <c r="C12" s="19"/>
      <c r="L12" s="20"/>
      <c r="M12" s="20"/>
      <c r="N12" s="20"/>
      <c r="O12" s="20"/>
      <c r="P12" s="20"/>
    </row>
    <row r="13" spans="1:16" s="18" customFormat="1" ht="14.25">
      <c r="A13" s="21" t="s">
        <v>84</v>
      </c>
      <c r="C13" s="19"/>
      <c r="L13" s="20"/>
      <c r="M13" s="20"/>
      <c r="N13" s="20"/>
      <c r="O13" s="20"/>
      <c r="P13" s="20"/>
    </row>
    <row r="14" spans="1:16" s="18" customFormat="1" ht="14.25">
      <c r="A14" s="18" t="s">
        <v>4</v>
      </c>
      <c r="C14" s="19"/>
      <c r="L14" s="20"/>
      <c r="M14" s="20"/>
      <c r="N14" s="20"/>
      <c r="O14" s="20"/>
      <c r="P14" s="20"/>
    </row>
    <row r="15" spans="1:16" s="18" customFormat="1" ht="14.25">
      <c r="A15" s="18" t="s">
        <v>44</v>
      </c>
      <c r="C15" s="19"/>
      <c r="L15" s="20"/>
      <c r="M15" s="20"/>
      <c r="N15" s="20"/>
      <c r="O15" s="20"/>
      <c r="P15" s="20"/>
    </row>
    <row r="16" spans="1:16" s="18" customFormat="1" ht="14.25">
      <c r="A16" s="18" t="s">
        <v>85</v>
      </c>
      <c r="C16" s="19"/>
      <c r="L16" s="20"/>
      <c r="M16" s="20"/>
      <c r="N16" s="20"/>
      <c r="O16" s="20"/>
      <c r="P16" s="20"/>
    </row>
    <row r="17" spans="1:29" s="18" customFormat="1" ht="14.25">
      <c r="A17" s="22" t="s">
        <v>86</v>
      </c>
      <c r="C17" s="19"/>
      <c r="L17" s="20"/>
      <c r="M17" s="20"/>
      <c r="N17" s="20"/>
      <c r="O17" s="20"/>
      <c r="P17" s="20"/>
    </row>
    <row r="18" spans="1:29" s="18" customFormat="1" ht="14.25">
      <c r="A18" s="23"/>
      <c r="C18" s="19"/>
      <c r="L18" s="20"/>
      <c r="M18" s="20"/>
      <c r="N18" s="20"/>
      <c r="O18" s="20"/>
      <c r="P18" s="20"/>
    </row>
    <row r="19" spans="1:29" s="18" customFormat="1" ht="15" thickBot="1">
      <c r="A19" s="18" t="s">
        <v>5</v>
      </c>
      <c r="C19" s="19"/>
      <c r="E19" s="18" t="s">
        <v>101</v>
      </c>
      <c r="L19" s="20"/>
      <c r="M19" s="20"/>
      <c r="N19" s="20"/>
      <c r="O19" s="20"/>
      <c r="P19" s="20"/>
    </row>
    <row r="20" spans="1:29" s="18" customFormat="1" ht="24.75" customHeight="1" thickTop="1" thickBot="1">
      <c r="A20" s="24" t="s">
        <v>6</v>
      </c>
      <c r="B20" s="105"/>
      <c r="C20" s="106"/>
      <c r="E20" s="107">
        <v>43253</v>
      </c>
      <c r="F20" s="108"/>
      <c r="G20" s="108"/>
      <c r="H20" s="108"/>
      <c r="I20" s="108"/>
      <c r="J20" s="108"/>
      <c r="K20" s="109"/>
      <c r="L20" s="25"/>
      <c r="M20" s="25"/>
      <c r="N20" s="25"/>
      <c r="O20" s="25"/>
      <c r="P20" s="25"/>
    </row>
    <row r="21" spans="1:29" s="18" customFormat="1" ht="24.75" customHeight="1" thickTop="1" thickBot="1">
      <c r="A21" s="26" t="s">
        <v>7</v>
      </c>
      <c r="B21" s="105"/>
      <c r="C21" s="106"/>
      <c r="L21" s="20"/>
      <c r="M21" s="20"/>
      <c r="N21" s="20"/>
      <c r="O21" s="20"/>
      <c r="P21" s="20"/>
    </row>
    <row r="22" spans="1:29" s="18" customFormat="1" ht="24.75" customHeight="1" thickTop="1">
      <c r="A22" s="26" t="s">
        <v>8</v>
      </c>
      <c r="B22" s="105"/>
      <c r="C22" s="106"/>
      <c r="E22" s="27" t="s">
        <v>9</v>
      </c>
      <c r="F22" s="28"/>
      <c r="G22" s="28"/>
      <c r="H22" s="28"/>
      <c r="I22" s="28"/>
      <c r="J22" s="29"/>
      <c r="K22" s="30"/>
      <c r="L22" s="31"/>
      <c r="M22" s="31"/>
      <c r="N22" s="31"/>
      <c r="O22" s="31"/>
      <c r="P22" s="31"/>
    </row>
    <row r="23" spans="1:29" s="18" customFormat="1" ht="24.75" customHeight="1">
      <c r="A23" s="26" t="s">
        <v>10</v>
      </c>
      <c r="B23" s="105"/>
      <c r="C23" s="106"/>
      <c r="E23" s="88" t="s">
        <v>11</v>
      </c>
      <c r="F23" s="32"/>
      <c r="G23" s="32"/>
      <c r="H23" s="32"/>
      <c r="I23" s="32"/>
      <c r="J23" s="33"/>
      <c r="K23" s="34"/>
      <c r="L23" s="31"/>
      <c r="M23" s="31"/>
      <c r="N23" s="31"/>
      <c r="O23" s="31"/>
      <c r="P23" s="31"/>
    </row>
    <row r="24" spans="1:29" s="18" customFormat="1" ht="24.75" customHeight="1">
      <c r="A24" s="26" t="s">
        <v>12</v>
      </c>
      <c r="B24" s="105"/>
      <c r="C24" s="106"/>
      <c r="E24" s="89" t="s">
        <v>96</v>
      </c>
      <c r="F24" s="35"/>
      <c r="G24" s="35"/>
      <c r="H24" s="35"/>
      <c r="I24" s="35"/>
      <c r="J24" s="33"/>
      <c r="K24" s="34"/>
      <c r="L24" s="31"/>
      <c r="M24" s="31"/>
      <c r="N24" s="31"/>
      <c r="O24" s="31"/>
      <c r="P24" s="31"/>
    </row>
    <row r="25" spans="1:29" s="18" customFormat="1" ht="24.75" customHeight="1">
      <c r="A25" s="36" t="s">
        <v>13</v>
      </c>
      <c r="B25" s="105"/>
      <c r="C25" s="106"/>
      <c r="E25" s="37" t="s">
        <v>102</v>
      </c>
      <c r="F25" s="35"/>
      <c r="G25" s="35"/>
      <c r="H25" s="35"/>
      <c r="I25" s="35"/>
      <c r="J25" s="33"/>
      <c r="K25" s="34"/>
      <c r="L25" s="31"/>
      <c r="M25" s="31"/>
      <c r="N25" s="31"/>
      <c r="O25" s="31"/>
      <c r="P25" s="31"/>
    </row>
    <row r="26" spans="1:29" s="18" customFormat="1" ht="24.75" customHeight="1" thickBot="1">
      <c r="A26" s="26" t="s">
        <v>14</v>
      </c>
      <c r="B26" s="111"/>
      <c r="C26" s="112"/>
      <c r="E26" s="38"/>
      <c r="F26" s="39"/>
      <c r="G26" s="39"/>
      <c r="H26" s="39"/>
      <c r="I26" s="39"/>
      <c r="J26" s="40"/>
      <c r="K26" s="41"/>
      <c r="L26" s="31"/>
      <c r="M26" s="31"/>
      <c r="N26" s="31"/>
      <c r="O26" s="31"/>
      <c r="P26" s="31"/>
    </row>
    <row r="27" spans="1:29" s="18" customFormat="1" ht="24.75" customHeight="1" thickTop="1">
      <c r="A27" s="26" t="s">
        <v>15</v>
      </c>
      <c r="B27" s="105"/>
      <c r="C27" s="106"/>
      <c r="L27" s="31"/>
      <c r="M27" s="31"/>
      <c r="N27" s="31"/>
      <c r="O27" s="31"/>
      <c r="P27" s="31"/>
    </row>
    <row r="28" spans="1:29" s="18" customFormat="1" ht="14.25">
      <c r="B28" s="20"/>
      <c r="C28" s="19"/>
      <c r="L28" s="20"/>
      <c r="M28" s="20"/>
      <c r="N28" s="20"/>
      <c r="O28" s="20"/>
      <c r="P28" s="20"/>
    </row>
    <row r="29" spans="1:29" s="18" customFormat="1" ht="14.25">
      <c r="A29" s="18" t="s">
        <v>16</v>
      </c>
      <c r="B29" s="20"/>
      <c r="C29" s="19"/>
      <c r="L29" s="20"/>
      <c r="M29" s="20"/>
      <c r="N29" s="20"/>
      <c r="O29" s="20"/>
      <c r="P29" s="20"/>
    </row>
    <row r="30" spans="1:29" s="18" customFormat="1" ht="14.25">
      <c r="A30" s="110"/>
      <c r="B30" s="110"/>
      <c r="C30" s="110"/>
      <c r="D30" s="110" t="s">
        <v>17</v>
      </c>
      <c r="E30" s="110"/>
      <c r="F30" s="110"/>
      <c r="G30" s="110" t="s">
        <v>18</v>
      </c>
      <c r="H30" s="110"/>
      <c r="I30" s="110"/>
      <c r="J30" s="42"/>
      <c r="K30" s="42"/>
      <c r="L30" s="31"/>
      <c r="M30" s="31"/>
      <c r="N30" s="31"/>
      <c r="O30" s="31"/>
      <c r="P30" s="31"/>
    </row>
    <row r="31" spans="1:29" s="18" customFormat="1" ht="20.25" customHeight="1">
      <c r="A31" s="43" t="s">
        <v>103</v>
      </c>
      <c r="B31" s="44" t="s">
        <v>19</v>
      </c>
      <c r="C31" s="44" t="s">
        <v>20</v>
      </c>
      <c r="D31" s="45" t="s">
        <v>21</v>
      </c>
      <c r="E31" s="44" t="s">
        <v>22</v>
      </c>
      <c r="F31" s="45" t="s">
        <v>21</v>
      </c>
      <c r="G31" s="45" t="s">
        <v>21</v>
      </c>
      <c r="H31" s="44" t="s">
        <v>22</v>
      </c>
      <c r="I31" s="45" t="s">
        <v>21</v>
      </c>
      <c r="J31" s="44" t="s">
        <v>23</v>
      </c>
      <c r="K31" s="43" t="s">
        <v>24</v>
      </c>
      <c r="L31" s="31"/>
      <c r="M31" s="31"/>
      <c r="N31" s="31"/>
      <c r="O31" s="31"/>
      <c r="P31" s="31"/>
    </row>
    <row r="32" spans="1:29" s="18" customFormat="1" ht="28.5">
      <c r="A32" s="46" t="s">
        <v>104</v>
      </c>
      <c r="B32" s="47" t="s">
        <v>77</v>
      </c>
      <c r="C32" s="48" t="s">
        <v>26</v>
      </c>
      <c r="D32" s="49">
        <v>7000</v>
      </c>
      <c r="E32" s="83"/>
      <c r="F32" s="50">
        <f t="shared" ref="F32:F34" si="0">D32*E32</f>
        <v>0</v>
      </c>
      <c r="G32" s="50">
        <f>D32+2000</f>
        <v>9000</v>
      </c>
      <c r="H32" s="82"/>
      <c r="I32" s="50">
        <f>G32*H32</f>
        <v>0</v>
      </c>
      <c r="J32" s="49">
        <f t="shared" ref="J32:J34" si="1">F32+I32</f>
        <v>0</v>
      </c>
      <c r="K32" s="52" t="s">
        <v>88</v>
      </c>
      <c r="L32" s="55"/>
      <c r="M32" s="55"/>
      <c r="N32" s="55"/>
      <c r="O32" s="55"/>
      <c r="P32" s="55"/>
      <c r="R32" s="53" t="str">
        <f t="shared" ref="R32:R34" si="2">IF(COUNTIF($S32:$AB32,$B$25),"○","×")</f>
        <v>×</v>
      </c>
      <c r="S32" s="53"/>
      <c r="T32" s="53"/>
      <c r="U32" s="53"/>
      <c r="V32" s="53" t="s">
        <v>63</v>
      </c>
      <c r="W32" s="53" t="s">
        <v>61</v>
      </c>
      <c r="X32" s="53" t="s">
        <v>99</v>
      </c>
      <c r="Y32" s="53"/>
      <c r="Z32" s="53"/>
      <c r="AA32" s="54" t="s">
        <v>72</v>
      </c>
      <c r="AB32" s="53" t="s">
        <v>25</v>
      </c>
      <c r="AC32" s="53"/>
    </row>
    <row r="33" spans="1:31" s="18" customFormat="1" ht="28.5">
      <c r="A33" s="46" t="s">
        <v>105</v>
      </c>
      <c r="B33" s="56" t="s">
        <v>78</v>
      </c>
      <c r="C33" s="48" t="s">
        <v>26</v>
      </c>
      <c r="D33" s="49">
        <v>7000</v>
      </c>
      <c r="E33" s="83"/>
      <c r="F33" s="50">
        <f>D33*E33</f>
        <v>0</v>
      </c>
      <c r="G33" s="50">
        <f t="shared" ref="G33:G36" si="3">D33+2000</f>
        <v>9000</v>
      </c>
      <c r="H33" s="82"/>
      <c r="I33" s="50">
        <f t="shared" ref="I33:I34" si="4">G33*H33</f>
        <v>0</v>
      </c>
      <c r="J33" s="49">
        <f t="shared" si="1"/>
        <v>0</v>
      </c>
      <c r="K33" s="52" t="s">
        <v>88</v>
      </c>
      <c r="L33" s="55"/>
      <c r="M33" s="55"/>
      <c r="N33" s="55"/>
      <c r="O33" s="55"/>
      <c r="P33" s="55"/>
      <c r="R33" s="53" t="str">
        <f t="shared" si="2"/>
        <v>×</v>
      </c>
      <c r="S33" s="53"/>
      <c r="T33" s="53"/>
      <c r="U33" s="53"/>
      <c r="V33" s="53" t="s">
        <v>63</v>
      </c>
      <c r="W33" s="53" t="s">
        <v>61</v>
      </c>
      <c r="X33" s="53" t="s">
        <v>99</v>
      </c>
      <c r="Y33" s="53"/>
      <c r="Z33" s="53"/>
      <c r="AA33" s="54" t="s">
        <v>72</v>
      </c>
      <c r="AB33" s="53" t="s">
        <v>25</v>
      </c>
      <c r="AC33" s="53"/>
    </row>
    <row r="34" spans="1:31" s="18" customFormat="1" ht="57">
      <c r="A34" s="46" t="s">
        <v>106</v>
      </c>
      <c r="B34" s="47" t="s">
        <v>79</v>
      </c>
      <c r="C34" s="48" t="s">
        <v>26</v>
      </c>
      <c r="D34" s="49">
        <v>9000</v>
      </c>
      <c r="E34" s="83"/>
      <c r="F34" s="50">
        <f t="shared" si="0"/>
        <v>0</v>
      </c>
      <c r="G34" s="50">
        <f t="shared" si="3"/>
        <v>11000</v>
      </c>
      <c r="H34" s="82"/>
      <c r="I34" s="50">
        <f t="shared" si="4"/>
        <v>0</v>
      </c>
      <c r="J34" s="49">
        <f t="shared" si="1"/>
        <v>0</v>
      </c>
      <c r="K34" s="52" t="s">
        <v>89</v>
      </c>
      <c r="L34" s="55"/>
      <c r="M34" s="55"/>
      <c r="N34" s="55"/>
      <c r="O34" s="55"/>
      <c r="P34" s="55"/>
      <c r="R34" s="53" t="str">
        <f t="shared" si="2"/>
        <v>×</v>
      </c>
      <c r="S34" s="53"/>
      <c r="T34" s="53" t="s">
        <v>66</v>
      </c>
      <c r="U34" s="53" t="s">
        <v>98</v>
      </c>
      <c r="V34" s="53" t="s">
        <v>63</v>
      </c>
      <c r="W34" s="53"/>
      <c r="X34" s="53"/>
      <c r="Y34" s="54" t="s">
        <v>70</v>
      </c>
      <c r="Z34" s="54" t="s">
        <v>71</v>
      </c>
      <c r="AA34" s="54" t="s">
        <v>72</v>
      </c>
      <c r="AB34" s="53"/>
      <c r="AC34" s="53"/>
      <c r="AE34" s="54"/>
    </row>
    <row r="35" spans="1:31" s="18" customFormat="1" ht="28.5">
      <c r="A35" s="46" t="s">
        <v>107</v>
      </c>
      <c r="B35" s="56" t="s">
        <v>80</v>
      </c>
      <c r="C35" s="48" t="s">
        <v>26</v>
      </c>
      <c r="D35" s="49">
        <v>7000</v>
      </c>
      <c r="E35" s="83"/>
      <c r="F35" s="50">
        <f t="shared" ref="F35:F36" si="5">D35*E35</f>
        <v>0</v>
      </c>
      <c r="G35" s="50">
        <f t="shared" si="3"/>
        <v>9000</v>
      </c>
      <c r="H35" s="82"/>
      <c r="I35" s="50">
        <f t="shared" ref="I35:I36" si="6">G35*H35</f>
        <v>0</v>
      </c>
      <c r="J35" s="49">
        <f t="shared" ref="J35:J36" si="7">F35+I35</f>
        <v>0</v>
      </c>
      <c r="K35" s="52" t="s">
        <v>87</v>
      </c>
      <c r="L35" s="55"/>
      <c r="M35" s="55"/>
      <c r="N35" s="55"/>
      <c r="O35" s="55"/>
      <c r="P35" s="55"/>
      <c r="R35" s="53" t="str">
        <f>IF(COUNTIF($S35:$AB35,$B$25),"○","×")</f>
        <v>×</v>
      </c>
      <c r="S35" s="53"/>
      <c r="T35" s="53"/>
      <c r="U35" s="53"/>
      <c r="V35" s="53" t="s">
        <v>63</v>
      </c>
      <c r="W35" s="53" t="s">
        <v>61</v>
      </c>
      <c r="X35" s="53" t="s">
        <v>99</v>
      </c>
      <c r="Y35" s="54"/>
      <c r="Z35" s="54"/>
      <c r="AA35" s="54" t="s">
        <v>72</v>
      </c>
      <c r="AB35" s="53" t="s">
        <v>25</v>
      </c>
      <c r="AC35" s="53"/>
      <c r="AE35" s="54"/>
    </row>
    <row r="36" spans="1:31" s="18" customFormat="1" ht="28.15" customHeight="1">
      <c r="A36" s="46" t="s">
        <v>108</v>
      </c>
      <c r="B36" s="52" t="s">
        <v>81</v>
      </c>
      <c r="C36" s="48" t="s">
        <v>26</v>
      </c>
      <c r="D36" s="49">
        <v>7000</v>
      </c>
      <c r="E36" s="83"/>
      <c r="F36" s="50">
        <f t="shared" si="5"/>
        <v>0</v>
      </c>
      <c r="G36" s="50">
        <f t="shared" si="3"/>
        <v>9000</v>
      </c>
      <c r="H36" s="82"/>
      <c r="I36" s="50">
        <f t="shared" si="6"/>
        <v>0</v>
      </c>
      <c r="J36" s="49">
        <f t="shared" si="7"/>
        <v>0</v>
      </c>
      <c r="K36" s="52" t="s">
        <v>87</v>
      </c>
      <c r="L36" s="55"/>
      <c r="M36" s="55"/>
      <c r="N36" s="55"/>
      <c r="O36" s="55"/>
      <c r="P36" s="55"/>
      <c r="R36" s="53" t="str">
        <f>IF(COUNTIF($S36:$AB36,$B$25),"○","×")</f>
        <v>×</v>
      </c>
      <c r="S36" s="53"/>
      <c r="T36" s="53"/>
      <c r="U36" s="53"/>
      <c r="V36" s="53" t="s">
        <v>63</v>
      </c>
      <c r="W36" s="53" t="s">
        <v>61</v>
      </c>
      <c r="X36" s="53" t="s">
        <v>99</v>
      </c>
      <c r="Y36" s="54"/>
      <c r="Z36" s="54"/>
      <c r="AA36" s="54" t="s">
        <v>72</v>
      </c>
      <c r="AB36" s="53" t="s">
        <v>25</v>
      </c>
      <c r="AC36" s="53"/>
      <c r="AE36" s="54"/>
    </row>
    <row r="37" spans="1:31" s="18" customFormat="1" ht="14.25" hidden="1">
      <c r="A37" s="46"/>
      <c r="B37" s="57"/>
      <c r="C37" s="48"/>
      <c r="D37" s="49"/>
      <c r="E37" s="51"/>
      <c r="F37" s="50"/>
      <c r="G37" s="50"/>
      <c r="H37" s="82"/>
      <c r="I37" s="50"/>
      <c r="J37" s="49"/>
      <c r="K37" s="52"/>
      <c r="L37" s="55"/>
      <c r="M37" s="55"/>
      <c r="N37" s="55"/>
      <c r="O37" s="55"/>
      <c r="P37" s="55"/>
      <c r="R37" s="53" t="str">
        <f t="shared" ref="R37" si="8">IF(COUNTIF($S37:$AB37,$B$25),"○","×")</f>
        <v>×</v>
      </c>
      <c r="S37" s="53" t="s">
        <v>97</v>
      </c>
      <c r="T37" s="53" t="s">
        <v>66</v>
      </c>
      <c r="U37" s="53"/>
      <c r="V37" s="53"/>
      <c r="W37" s="53"/>
      <c r="X37" s="53"/>
      <c r="Y37" s="54" t="s">
        <v>70</v>
      </c>
      <c r="Z37" s="53"/>
      <c r="AA37" s="53"/>
      <c r="AB37" s="53"/>
      <c r="AC37" s="53"/>
    </row>
    <row r="38" spans="1:31" s="18" customFormat="1" ht="14.25">
      <c r="A38" s="58"/>
      <c r="B38" s="59"/>
      <c r="C38" s="60"/>
      <c r="D38" s="61"/>
      <c r="E38" s="62"/>
      <c r="F38" s="62"/>
      <c r="G38" s="63"/>
      <c r="H38" s="62"/>
      <c r="I38" s="62"/>
      <c r="J38" s="61"/>
      <c r="K38" s="64"/>
      <c r="L38" s="55"/>
      <c r="M38" s="55"/>
      <c r="N38" s="55"/>
      <c r="O38" s="55"/>
      <c r="P38" s="55"/>
      <c r="R38" s="53"/>
      <c r="S38" s="53"/>
      <c r="T38" s="53"/>
      <c r="U38" s="53"/>
      <c r="V38" s="53"/>
      <c r="W38" s="53"/>
      <c r="X38" s="53"/>
      <c r="Y38" s="53"/>
      <c r="Z38" s="53"/>
      <c r="AA38" s="53"/>
      <c r="AB38" s="53"/>
      <c r="AC38" s="53"/>
    </row>
    <row r="39" spans="1:31" s="18" customFormat="1" ht="20.25" customHeight="1">
      <c r="A39" s="46" t="s">
        <v>27</v>
      </c>
      <c r="B39" s="47"/>
      <c r="C39" s="48"/>
      <c r="D39" s="49">
        <v>2000</v>
      </c>
      <c r="E39" s="85">
        <f>IF(OR(AND(COUNTA(E$32:E$36)&gt;=1,COUNTA(E$37:E$37)=0),AND(COUNTA(E$32:E$36)=0,COUNTA(E$37:E$37)&gt;=1)),1,0)</f>
        <v>0</v>
      </c>
      <c r="F39" s="50">
        <f>D39*E39</f>
        <v>0</v>
      </c>
      <c r="G39" s="65">
        <v>2000</v>
      </c>
      <c r="H39" s="85">
        <f>IF(OR(AND(COUNTA(H$32:H$36)&gt;=1,COUNTA(H$37:H$37)=0),AND(COUNTA(H$32:H$36)=0,COUNTA(H$37:H$37)&gt;=1)),1,0)</f>
        <v>0</v>
      </c>
      <c r="I39" s="50">
        <f>G39*H39</f>
        <v>0</v>
      </c>
      <c r="J39" s="49">
        <f t="shared" ref="J39:J40" si="9">F39+I39</f>
        <v>0</v>
      </c>
      <c r="K39" s="52"/>
      <c r="L39" s="55"/>
      <c r="M39" s="55"/>
      <c r="N39" s="55"/>
      <c r="O39" s="55"/>
      <c r="P39" s="55"/>
      <c r="R39" s="53"/>
      <c r="S39" s="53"/>
      <c r="T39" s="53"/>
      <c r="U39" s="53"/>
      <c r="V39" s="53"/>
      <c r="W39" s="53"/>
      <c r="X39" s="53"/>
      <c r="Y39" s="53"/>
      <c r="Z39" s="53"/>
      <c r="AA39" s="53"/>
      <c r="AB39" s="53"/>
      <c r="AC39" s="53"/>
    </row>
    <row r="40" spans="1:31" s="70" customFormat="1" ht="96.75" customHeight="1">
      <c r="A40" s="66" t="s">
        <v>90</v>
      </c>
      <c r="B40" s="47" t="s">
        <v>75</v>
      </c>
      <c r="C40" s="47"/>
      <c r="D40" s="67">
        <v>3000</v>
      </c>
      <c r="E40" s="51"/>
      <c r="F40" s="49">
        <f>IF(E40="申請",D40,0)</f>
        <v>0</v>
      </c>
      <c r="G40" s="68"/>
      <c r="H40" s="68"/>
      <c r="I40" s="68"/>
      <c r="J40" s="49">
        <f t="shared" si="9"/>
        <v>0</v>
      </c>
      <c r="K40" s="52" t="s">
        <v>91</v>
      </c>
      <c r="L40" s="69"/>
      <c r="M40" s="69"/>
      <c r="N40" s="69"/>
      <c r="O40" s="69"/>
      <c r="P40" s="69"/>
    </row>
    <row r="41" spans="1:31" s="18" customFormat="1" ht="20.25" customHeight="1" thickBot="1">
      <c r="C41" s="19"/>
      <c r="D41" s="71" t="s">
        <v>28</v>
      </c>
      <c r="E41" s="71"/>
      <c r="F41" s="71"/>
      <c r="G41" s="71"/>
      <c r="H41" s="71"/>
      <c r="I41" s="71"/>
      <c r="J41" s="72">
        <f>SUM(J32:J40)</f>
        <v>0</v>
      </c>
      <c r="K41" s="73" t="s">
        <v>29</v>
      </c>
      <c r="L41" s="74"/>
      <c r="M41" s="74"/>
      <c r="N41" s="74"/>
      <c r="O41" s="74"/>
      <c r="P41" s="74"/>
    </row>
    <row r="42" spans="1:31" s="18" customFormat="1" ht="17.25" thickTop="1">
      <c r="C42" s="19"/>
      <c r="D42" s="33"/>
      <c r="E42" s="33"/>
      <c r="F42" s="33"/>
      <c r="G42" s="33"/>
      <c r="H42" s="33"/>
      <c r="I42" s="33"/>
      <c r="J42" s="75"/>
      <c r="L42" s="20"/>
      <c r="M42" s="20"/>
      <c r="N42" s="20"/>
      <c r="O42" s="20"/>
      <c r="P42" s="20"/>
    </row>
    <row r="43" spans="1:31" s="18" customFormat="1">
      <c r="A43" s="22"/>
      <c r="C43" s="19"/>
      <c r="D43" s="33"/>
      <c r="E43" s="33"/>
      <c r="F43" s="33"/>
      <c r="G43" s="33"/>
      <c r="H43" s="33"/>
      <c r="I43" s="33"/>
      <c r="J43" s="75"/>
      <c r="L43" s="20"/>
      <c r="M43" s="20"/>
      <c r="N43" s="20"/>
      <c r="O43" s="20"/>
      <c r="P43" s="20"/>
    </row>
    <row r="44" spans="1:31" s="18" customFormat="1" ht="15" thickBot="1">
      <c r="A44" s="76"/>
      <c r="C44" s="19"/>
      <c r="D44" s="33"/>
      <c r="E44" s="33"/>
      <c r="F44" s="33"/>
      <c r="G44" s="33"/>
      <c r="H44" s="33"/>
      <c r="I44" s="33"/>
      <c r="J44" s="77"/>
      <c r="L44" s="20"/>
      <c r="M44" s="20"/>
      <c r="N44" s="20"/>
      <c r="O44" s="20"/>
      <c r="P44" s="20"/>
    </row>
    <row r="45" spans="1:31" ht="25.5" customHeight="1" thickBot="1">
      <c r="A45" s="90" t="s">
        <v>92</v>
      </c>
      <c r="B45" s="91"/>
      <c r="C45" s="91"/>
      <c r="D45" s="91"/>
      <c r="E45" s="91"/>
      <c r="F45" s="91"/>
      <c r="G45" s="91"/>
      <c r="H45" s="91"/>
      <c r="I45" s="92"/>
      <c r="J45" s="78" t="s">
        <v>31</v>
      </c>
      <c r="K45" s="84"/>
    </row>
    <row r="46" spans="1:31">
      <c r="A46" s="93" t="s">
        <v>93</v>
      </c>
      <c r="B46" s="94"/>
      <c r="C46" s="94"/>
      <c r="D46" s="94"/>
      <c r="E46" s="94"/>
      <c r="F46" s="94"/>
      <c r="G46" s="94"/>
      <c r="H46" s="94"/>
      <c r="I46" s="95"/>
      <c r="J46" s="79" t="s">
        <v>30</v>
      </c>
      <c r="K46" s="4"/>
    </row>
    <row r="47" spans="1:31">
      <c r="A47" s="96"/>
      <c r="B47" s="97"/>
      <c r="C47" s="97"/>
      <c r="D47" s="97"/>
      <c r="E47" s="97"/>
      <c r="F47" s="97"/>
      <c r="G47" s="97"/>
      <c r="H47" s="97"/>
      <c r="I47" s="98"/>
      <c r="J47" s="80" t="s">
        <v>32</v>
      </c>
      <c r="K47" s="5"/>
    </row>
    <row r="48" spans="1:31" ht="17.25" thickBot="1">
      <c r="A48" s="99"/>
      <c r="B48" s="100"/>
      <c r="C48" s="100"/>
      <c r="D48" s="100"/>
      <c r="E48" s="100"/>
      <c r="F48" s="100"/>
      <c r="G48" s="100"/>
      <c r="H48" s="100"/>
      <c r="I48" s="101"/>
      <c r="J48" s="81" t="s">
        <v>33</v>
      </c>
      <c r="K48" s="6"/>
    </row>
  </sheetData>
  <protectedRanges>
    <protectedRange sqref="B20:C27" name="出場者情報"/>
    <protectedRange sqref="E40" name="エントリー情報（資格あり）"/>
    <protectedRange sqref="H32:H37" name="エントリー情報（資格なし）"/>
    <protectedRange sqref="K45:K48" name="備考"/>
  </protectedRanges>
  <dataConsolidate/>
  <mergeCells count="16">
    <mergeCell ref="A45:I45"/>
    <mergeCell ref="A46:I48"/>
    <mergeCell ref="A1:K1"/>
    <mergeCell ref="A6:K6"/>
    <mergeCell ref="B20:C20"/>
    <mergeCell ref="B21:C21"/>
    <mergeCell ref="E20:K20"/>
    <mergeCell ref="G30:I30"/>
    <mergeCell ref="A30:C30"/>
    <mergeCell ref="B22:C22"/>
    <mergeCell ref="B24:C24"/>
    <mergeCell ref="B25:C25"/>
    <mergeCell ref="B27:C27"/>
    <mergeCell ref="D30:F30"/>
    <mergeCell ref="B23:C23"/>
    <mergeCell ref="B26:C26"/>
  </mergeCells>
  <phoneticPr fontId="1"/>
  <dataValidations count="6">
    <dataValidation type="list" allowBlank="1" showInputMessage="1" showErrorMessage="1" sqref="B22:C22" xr:uid="{00000000-0002-0000-0000-000000000000}">
      <formula1>性別</formula1>
    </dataValidation>
    <dataValidation showInputMessage="1" showErrorMessage="1" sqref="E39 H39 H32:H36" xr:uid="{00000000-0002-0000-0000-000001000000}"/>
    <dataValidation type="list" allowBlank="1" showInputMessage="1" showErrorMessage="1" sqref="B23:C23" xr:uid="{00000000-0002-0000-0000-000002000000}">
      <formula1>会員区分</formula1>
    </dataValidation>
    <dataValidation type="list" allowBlank="1" showInputMessage="1" showErrorMessage="1" sqref="B27:C27" xr:uid="{00000000-0002-0000-0000-000003000000}">
      <formula1>"有,無"</formula1>
    </dataValidation>
    <dataValidation type="list" allowBlank="1" showInputMessage="1" showErrorMessage="1" sqref="B24:C24" xr:uid="{00000000-0002-0000-0000-000005000000}">
      <formula1>所属団体</formula1>
    </dataValidation>
    <dataValidation type="list" showInputMessage="1" showErrorMessage="1" sqref="E37" xr:uid="{00000000-0002-0000-0000-000007000000}">
      <formula1>IF(AND($R37="○",OR($B$23="会員",$B$23="会員（社馬連資格未登録）")),IF($C37="可",複数参加可2,複数参加不可),参加不可)</formula1>
    </dataValidation>
  </dataValidations>
  <pageMargins left="0.78740157480314965" right="0.39370078740157483" top="0.78740157480314965" bottom="0.59055118110236227" header="0.51181102362204722" footer="0.51181102362204722"/>
  <pageSetup paperSize="9" scale="60" orientation="portrait" horizontalDpi="4294967292" verticalDpi="4294967292" r:id="rId1"/>
  <headerFooter alignWithMargins="0"/>
  <extLst>
    <ext xmlns:x14="http://schemas.microsoft.com/office/spreadsheetml/2009/9/main" uri="{78C0D931-6437-407d-A8EE-F0AAD7539E65}">
      <x14:conditionalFormattings>
        <x14:conditionalFormatting xmlns:xm="http://schemas.microsoft.com/office/excel/2006/main">
          <x14:cfRule type="expression" priority="1" stopIfTrue="1" id="{00000000-000E-0000-0000-000001000000}">
            <xm:f>$B$23=データ!$H$2</xm:f>
            <x14:dxf>
              <fill>
                <patternFill>
                  <bgColor theme="0" tint="-0.499984740745262"/>
                </patternFill>
              </fill>
            </x14:dxf>
          </x14:cfRule>
          <xm:sqref>G30:I40</xm:sqref>
        </x14:conditionalFormatting>
        <x14:conditionalFormatting xmlns:xm="http://schemas.microsoft.com/office/excel/2006/main">
          <x14:cfRule type="expression" priority="2" stopIfTrue="1" id="{00000000-000E-0000-0000-000002000000}">
            <xm:f>$B$23=データ!$H$3</xm:f>
            <x14:dxf>
              <fill>
                <patternFill>
                  <bgColor theme="0" tint="-0.499984740745262"/>
                </patternFill>
              </fill>
            </x14:dxf>
          </x14:cfRule>
          <x14:cfRule type="expression" priority="24" stopIfTrue="1" id="{00000000-000E-0000-0000-000018000000}">
            <xm:f>$B$23=データ!$H$4</xm:f>
            <x14:dxf>
              <fill>
                <patternFill>
                  <bgColor indexed="23"/>
                </patternFill>
              </fill>
            </x14:dxf>
          </x14:cfRule>
          <xm:sqref>D30:F40</xm:sqref>
        </x14:conditionalFormatting>
      </x14:conditionalFormattings>
    </ext>
    <ext xmlns:x14="http://schemas.microsoft.com/office/spreadsheetml/2009/9/main" uri="{CCE6A557-97BC-4b89-ADB6-D9C93CAAB3DF}">
      <x14:dataValidations xmlns:xm="http://schemas.microsoft.com/office/excel/2006/main" count="4">
        <x14:dataValidation type="list" allowBlank="1" showInputMessage="1" showErrorMessage="1" xr:uid="{00000000-0002-0000-0000-00000A000000}">
          <x14:formula1>
            <xm:f>データ!$K$2:$K$3</xm:f>
          </x14:formula1>
          <xm:sqref>K45</xm:sqref>
        </x14:dataValidation>
        <x14:dataValidation type="list" allowBlank="1" showInputMessage="1" showErrorMessage="1" xr:uid="{00000000-0002-0000-0000-00000B000000}">
          <x14:formula1>
            <xm:f>データ!$M$2</xm:f>
          </x14:formula1>
          <xm:sqref>E40</xm:sqref>
        </x14:dataValidation>
        <x14:dataValidation type="list" allowBlank="1" showInputMessage="1" showErrorMessage="1" xr:uid="{00000000-0002-0000-0000-000008000000}">
          <x14:formula1>
            <xm:f>IF($B$23=データ!$H$2,IF($E$40="申請",申請資格,社馬連資格),社馬連資格相当)</xm:f>
          </x14:formula1>
          <xm:sqref>B25:C25</xm:sqref>
        </x14:dataValidation>
        <x14:dataValidation type="list" showInputMessage="1" showErrorMessage="1" xr:uid="{773F5337-6158-4573-8D80-EA1EFB33962C}">
          <x14:formula1>
            <xm:f>IF(AND($R37="○",OR($B$23=データ!$H$4,$B$23="会員（社馬連資格未登録）")),IF($C37="可",複数参加可2,複数参加不可),参加不可)</xm:f>
          </x14:formula1>
          <xm:sqref>H37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94F33-DD76-4CB8-993D-E19C491E679C}">
  <dimension ref="A1:AF2"/>
  <sheetViews>
    <sheetView topLeftCell="E1" workbookViewId="0">
      <selection activeCell="M7" sqref="M7"/>
    </sheetView>
  </sheetViews>
  <sheetFormatPr defaultRowHeight="14.25"/>
  <cols>
    <col min="1" max="3" width="9" style="86"/>
    <col min="4" max="4" width="5.25" style="86" customWidth="1"/>
    <col min="5" max="5" width="9" style="86"/>
    <col min="6" max="6" width="25.875" style="86" customWidth="1"/>
    <col min="7" max="8" width="8.25" style="86" customWidth="1"/>
    <col min="9" max="10" width="9" style="86"/>
    <col min="11" max="11" width="3.875" style="86" customWidth="1"/>
    <col min="12" max="12" width="6.5" style="86" bestFit="1" customWidth="1"/>
    <col min="13" max="14" width="9" style="86"/>
    <col min="15" max="15" width="5.5" style="86" bestFit="1" customWidth="1"/>
    <col min="16" max="18" width="9" style="86"/>
    <col min="19" max="19" width="3.375" style="86" customWidth="1"/>
    <col min="20" max="20" width="5.75" style="86" customWidth="1"/>
    <col min="21" max="25" width="2.5" style="86" bestFit="1" customWidth="1"/>
    <col min="26" max="26" width="3.375" style="86" customWidth="1"/>
    <col min="27" max="27" width="6" style="86" customWidth="1"/>
    <col min="28" max="32" width="2.5" style="86" bestFit="1" customWidth="1"/>
    <col min="33" max="16384" width="9" style="86"/>
  </cols>
  <sheetData>
    <row r="1" spans="1:32">
      <c r="A1" s="86" t="s">
        <v>95</v>
      </c>
      <c r="B1" s="86" t="s">
        <v>45</v>
      </c>
      <c r="C1" s="86" t="s">
        <v>46</v>
      </c>
      <c r="D1" s="86" t="s">
        <v>47</v>
      </c>
      <c r="E1" s="86" t="s">
        <v>48</v>
      </c>
      <c r="F1" s="86" t="s">
        <v>49</v>
      </c>
      <c r="G1" s="86" t="s">
        <v>50</v>
      </c>
      <c r="H1" s="86" t="s">
        <v>51</v>
      </c>
      <c r="I1" s="86" t="s">
        <v>52</v>
      </c>
      <c r="J1" s="86" t="s">
        <v>23</v>
      </c>
      <c r="L1" s="86" t="s">
        <v>59</v>
      </c>
      <c r="O1" s="86" t="s">
        <v>53</v>
      </c>
      <c r="P1" s="86" t="s">
        <v>54</v>
      </c>
      <c r="Q1" s="86" t="s">
        <v>55</v>
      </c>
      <c r="R1" s="86" t="s">
        <v>56</v>
      </c>
      <c r="T1" s="86" t="s">
        <v>57</v>
      </c>
      <c r="U1" s="86">
        <v>1</v>
      </c>
      <c r="V1" s="86">
        <v>2</v>
      </c>
      <c r="W1" s="86">
        <v>3</v>
      </c>
      <c r="X1" s="86">
        <v>4</v>
      </c>
      <c r="Y1" s="86">
        <v>5</v>
      </c>
      <c r="AA1" s="86" t="s">
        <v>58</v>
      </c>
      <c r="AB1" s="86">
        <v>2</v>
      </c>
      <c r="AC1" s="86">
        <v>3</v>
      </c>
      <c r="AD1" s="86">
        <v>4</v>
      </c>
      <c r="AE1" s="86">
        <v>6</v>
      </c>
      <c r="AF1" s="86">
        <v>7</v>
      </c>
    </row>
    <row r="2" spans="1:32">
      <c r="A2" s="86" t="str">
        <f>'HF申込書(2022)'!L1</f>
        <v>v1</v>
      </c>
      <c r="B2" s="86" t="str">
        <f>IF('HF申込書(2022)'!B20&lt;&gt;"",'HF申込書(2022)'!B20,"")</f>
        <v/>
      </c>
      <c r="C2" s="86" t="str">
        <f>IF('HF申込書(2022)'!B21&lt;&gt;"",'HF申込書(2022)'!B21,"")</f>
        <v/>
      </c>
      <c r="D2" s="86" t="str">
        <f>IF('HF申込書(2022)'!B22&lt;&gt;"",'HF申込書(2022)'!B22,"")</f>
        <v/>
      </c>
      <c r="E2" s="86" t="str">
        <f>IF('HF申込書(2022)'!B23&lt;&gt;"",'HF申込書(2022)'!B23,"")</f>
        <v/>
      </c>
      <c r="F2" s="86" t="str">
        <f>IF('HF申込書(2022)'!B24&lt;&gt;"",'HF申込書(2022)'!B24,"")</f>
        <v/>
      </c>
      <c r="G2" s="86" t="str">
        <f>IF('HF申込書(2022)'!B25&lt;&gt;"",'HF申込書(2022)'!B25,"")</f>
        <v/>
      </c>
      <c r="H2" s="86" t="str">
        <f>IF('HF申込書(2022)'!B26&lt;&gt;"",'HF申込書(2022)'!B26,"")</f>
        <v/>
      </c>
      <c r="I2" s="86" t="str">
        <f>IF('HF申込書(2022)'!B27&lt;&gt;"",'HF申込書(2022)'!B27,"")</f>
        <v/>
      </c>
      <c r="J2" s="87">
        <f>'HF申込書(2022)'!J41</f>
        <v>0</v>
      </c>
      <c r="L2" s="86" t="str">
        <f>IF('HF申込書(2022)'!E40&lt;&gt;"",'HF申込書(2022)'!E40,"")</f>
        <v/>
      </c>
      <c r="O2" s="86" t="str">
        <f>IF('HF申込書(2022)'!K45&lt;&gt;"",'HF申込書(2022)'!K45,"")</f>
        <v/>
      </c>
      <c r="P2" s="86" t="str">
        <f>IF('HF申込書(2022)'!K46&lt;&gt;"",'HF申込書(2022)'!K46,"")</f>
        <v/>
      </c>
      <c r="Q2" s="86" t="str">
        <f>IF('HF申込書(2022)'!K47&lt;&gt;"",'HF申込書(2022)'!K47,"")</f>
        <v/>
      </c>
      <c r="R2" s="86" t="str">
        <f>IF('HF申込書(2022)'!K48&lt;&gt;"",'HF申込書(2022)'!K48,"")</f>
        <v/>
      </c>
      <c r="U2" s="86">
        <f>'HF申込書(2022)'!E32</f>
        <v>0</v>
      </c>
      <c r="V2" s="86">
        <f>'HF申込書(2022)'!E33</f>
        <v>0</v>
      </c>
      <c r="W2" s="86">
        <f>'HF申込書(2022)'!E34</f>
        <v>0</v>
      </c>
      <c r="X2" s="86">
        <f>'HF申込書(2022)'!E35</f>
        <v>0</v>
      </c>
      <c r="Y2" s="86">
        <f>'HF申込書(2022)'!E36</f>
        <v>0</v>
      </c>
      <c r="AB2" s="86">
        <f>'HF申込書(2022)'!H32</f>
        <v>0</v>
      </c>
      <c r="AC2" s="86">
        <f>'HF申込書(2022)'!H33</f>
        <v>0</v>
      </c>
      <c r="AD2" s="86">
        <f>'HF申込書(2022)'!H34</f>
        <v>0</v>
      </c>
      <c r="AE2" s="86">
        <f>'HF申込書(2022)'!H35</f>
        <v>0</v>
      </c>
      <c r="AF2" s="86">
        <f>'HF申込書(2022)'!H36</f>
        <v>0</v>
      </c>
    </row>
  </sheetData>
  <sheetProtection sheet="1" objects="1" scenario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7" tint="0.59999389629810485"/>
  </sheetPr>
  <dimension ref="A1:O33"/>
  <sheetViews>
    <sheetView topLeftCell="C1" workbookViewId="0">
      <selection activeCell="E39" sqref="E39"/>
    </sheetView>
  </sheetViews>
  <sheetFormatPr defaultColWidth="9" defaultRowHeight="16.5"/>
  <cols>
    <col min="1" max="1" width="6.875" style="1" customWidth="1"/>
    <col min="2" max="2" width="18.875" style="1" customWidth="1"/>
    <col min="3" max="7" width="9" style="1"/>
    <col min="8" max="8" width="23.75" style="1" customWidth="1"/>
    <col min="9" max="9" width="12.875" style="1" customWidth="1"/>
    <col min="10" max="14" width="9" style="1"/>
    <col min="15" max="15" width="46.875" style="1" bestFit="1" customWidth="1"/>
    <col min="16" max="16384" width="9" style="1"/>
  </cols>
  <sheetData>
    <row r="1" spans="1:15">
      <c r="A1" s="3"/>
      <c r="B1" s="3"/>
      <c r="D1" s="3"/>
      <c r="E1" s="3"/>
      <c r="F1" s="3"/>
      <c r="G1" s="3"/>
      <c r="H1" s="3"/>
      <c r="K1" s="1" t="s">
        <v>34</v>
      </c>
    </row>
    <row r="2" spans="1:15">
      <c r="A2" s="1" t="s">
        <v>65</v>
      </c>
      <c r="B2" s="1" t="s">
        <v>70</v>
      </c>
      <c r="C2" s="1" t="s">
        <v>35</v>
      </c>
      <c r="D2" s="1">
        <v>1</v>
      </c>
      <c r="E2" s="1">
        <v>1</v>
      </c>
      <c r="F2" s="1">
        <v>1</v>
      </c>
      <c r="H2" s="1" t="s">
        <v>73</v>
      </c>
      <c r="I2" s="2" t="s">
        <v>36</v>
      </c>
      <c r="K2" s="2" t="s">
        <v>37</v>
      </c>
      <c r="M2" s="1" t="s">
        <v>38</v>
      </c>
      <c r="O2" s="7" t="s">
        <v>110</v>
      </c>
    </row>
    <row r="3" spans="1:15">
      <c r="A3" s="1" t="s">
        <v>67</v>
      </c>
      <c r="B3" s="1" t="s">
        <v>71</v>
      </c>
      <c r="C3" s="1" t="s">
        <v>39</v>
      </c>
      <c r="D3" s="1">
        <v>2</v>
      </c>
      <c r="E3" s="1">
        <v>2</v>
      </c>
      <c r="H3" s="1" t="s">
        <v>74</v>
      </c>
      <c r="I3" s="2" t="s">
        <v>40</v>
      </c>
      <c r="K3" s="2"/>
      <c r="O3" s="7" t="s">
        <v>42</v>
      </c>
    </row>
    <row r="4" spans="1:15">
      <c r="A4" s="1" t="s">
        <v>68</v>
      </c>
      <c r="B4" s="1" t="s">
        <v>72</v>
      </c>
      <c r="C4" s="1" t="s">
        <v>60</v>
      </c>
      <c r="D4" s="1">
        <v>3</v>
      </c>
      <c r="H4" s="1" t="s">
        <v>41</v>
      </c>
      <c r="O4" s="7" t="s">
        <v>111</v>
      </c>
    </row>
    <row r="5" spans="1:15">
      <c r="A5" s="1" t="s">
        <v>64</v>
      </c>
      <c r="B5" s="1" t="s">
        <v>25</v>
      </c>
      <c r="D5" s="1">
        <v>4</v>
      </c>
      <c r="O5" s="7" t="s">
        <v>112</v>
      </c>
    </row>
    <row r="6" spans="1:15">
      <c r="A6" s="1" t="s">
        <v>62</v>
      </c>
      <c r="D6" s="1">
        <v>5</v>
      </c>
      <c r="O6" s="7" t="s">
        <v>113</v>
      </c>
    </row>
    <row r="7" spans="1:15">
      <c r="A7" s="1" t="s">
        <v>69</v>
      </c>
      <c r="O7" s="7" t="s">
        <v>114</v>
      </c>
    </row>
    <row r="8" spans="1:15">
      <c r="O8" s="7" t="s">
        <v>115</v>
      </c>
    </row>
    <row r="9" spans="1:15">
      <c r="O9" s="7" t="s">
        <v>116</v>
      </c>
    </row>
    <row r="10" spans="1:15">
      <c r="O10" s="7" t="s">
        <v>117</v>
      </c>
    </row>
    <row r="11" spans="1:15">
      <c r="O11" s="7" t="s">
        <v>118</v>
      </c>
    </row>
    <row r="12" spans="1:15">
      <c r="O12" s="7" t="s">
        <v>119</v>
      </c>
    </row>
    <row r="13" spans="1:15">
      <c r="O13" s="7" t="s">
        <v>120</v>
      </c>
    </row>
    <row r="14" spans="1:15">
      <c r="O14" s="7" t="s">
        <v>121</v>
      </c>
    </row>
    <row r="15" spans="1:15">
      <c r="O15" s="7" t="s">
        <v>122</v>
      </c>
    </row>
    <row r="16" spans="1:15">
      <c r="O16" s="7" t="s">
        <v>123</v>
      </c>
    </row>
    <row r="17" spans="15:15">
      <c r="O17" s="7" t="s">
        <v>124</v>
      </c>
    </row>
    <row r="18" spans="15:15">
      <c r="O18" s="7" t="s">
        <v>43</v>
      </c>
    </row>
    <row r="19" spans="15:15">
      <c r="O19" s="7" t="s">
        <v>125</v>
      </c>
    </row>
    <row r="20" spans="15:15">
      <c r="O20" s="7" t="s">
        <v>126</v>
      </c>
    </row>
    <row r="21" spans="15:15">
      <c r="O21" s="7" t="s">
        <v>127</v>
      </c>
    </row>
    <row r="22" spans="15:15">
      <c r="O22" s="7" t="s">
        <v>128</v>
      </c>
    </row>
    <row r="23" spans="15:15">
      <c r="O23" s="7" t="s">
        <v>129</v>
      </c>
    </row>
    <row r="24" spans="15:15">
      <c r="O24" s="7" t="s">
        <v>130</v>
      </c>
    </row>
    <row r="25" spans="15:15">
      <c r="O25" s="7" t="s">
        <v>131</v>
      </c>
    </row>
    <row r="26" spans="15:15">
      <c r="O26" s="7" t="s">
        <v>132</v>
      </c>
    </row>
    <row r="27" spans="15:15">
      <c r="O27" s="7" t="s">
        <v>133</v>
      </c>
    </row>
    <row r="28" spans="15:15">
      <c r="O28" s="7" t="s">
        <v>134</v>
      </c>
    </row>
    <row r="29" spans="15:15">
      <c r="O29" s="7" t="s">
        <v>135</v>
      </c>
    </row>
    <row r="30" spans="15:15">
      <c r="O30" s="7" t="s">
        <v>136</v>
      </c>
    </row>
    <row r="31" spans="15:15">
      <c r="O31" s="7" t="s">
        <v>137</v>
      </c>
    </row>
    <row r="32" spans="15:15">
      <c r="O32" s="7" t="s">
        <v>138</v>
      </c>
    </row>
    <row r="33" spans="15:15">
      <c r="O33" s="7" t="s">
        <v>139</v>
      </c>
    </row>
  </sheetData>
  <sheetProtection sheet="1" objects="1" scenarios="1"/>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13</vt:i4>
      </vt:variant>
    </vt:vector>
  </HeadingPairs>
  <TitlesOfParts>
    <vt:vector size="16" baseType="lpstr">
      <vt:lpstr>HF申込書(2022)</vt:lpstr>
      <vt:lpstr>集計用</vt:lpstr>
      <vt:lpstr>データ</vt:lpstr>
      <vt:lpstr>'HF申込書(2022)'!Print_Area</vt:lpstr>
      <vt:lpstr>'HF申込書(2022)'!グレード</vt:lpstr>
      <vt:lpstr>会員区分</vt:lpstr>
      <vt:lpstr>参加不可</vt:lpstr>
      <vt:lpstr>資格申請</vt:lpstr>
      <vt:lpstr>社馬連資格</vt:lpstr>
      <vt:lpstr>社馬連資格相当</vt:lpstr>
      <vt:lpstr>所属団体</vt:lpstr>
      <vt:lpstr>申請資格</vt:lpstr>
      <vt:lpstr>'HF申込書(2022)'!性別</vt:lpstr>
      <vt:lpstr>複数参加可2</vt:lpstr>
      <vt:lpstr>複数参加可5</vt:lpstr>
      <vt:lpstr>複数参加不可</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TOMOYUKI KUBO</dc:creator>
  <cp:lastModifiedBy>Tahara, Takayuki/田原 孝幸</cp:lastModifiedBy>
  <cp:revision/>
  <cp:lastPrinted>2021-10-23T02:42:44Z</cp:lastPrinted>
  <dcterms:created xsi:type="dcterms:W3CDTF">2005-09-01T12:01:43Z</dcterms:created>
  <dcterms:modified xsi:type="dcterms:W3CDTF">2022-04-15T23:38:19Z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7295cc1-d279-42ac-ab4d-3b0f4fece050_Enabled">
    <vt:lpwstr>true</vt:lpwstr>
  </property>
  <property fmtid="{D5CDD505-2E9C-101B-9397-08002B2CF9AE}" pid="3" name="MSIP_Label_a7295cc1-d279-42ac-ab4d-3b0f4fece050_SetDate">
    <vt:lpwstr>2022-04-06T07:30:29Z</vt:lpwstr>
  </property>
  <property fmtid="{D5CDD505-2E9C-101B-9397-08002B2CF9AE}" pid="4" name="MSIP_Label_a7295cc1-d279-42ac-ab4d-3b0f4fece050_Method">
    <vt:lpwstr>Standard</vt:lpwstr>
  </property>
  <property fmtid="{D5CDD505-2E9C-101B-9397-08002B2CF9AE}" pid="5" name="MSIP_Label_a7295cc1-d279-42ac-ab4d-3b0f4fece050_Name">
    <vt:lpwstr>FUJITSU-RESTRICTED​</vt:lpwstr>
  </property>
  <property fmtid="{D5CDD505-2E9C-101B-9397-08002B2CF9AE}" pid="6" name="MSIP_Label_a7295cc1-d279-42ac-ab4d-3b0f4fece050_SiteId">
    <vt:lpwstr>a19f121d-81e1-4858-a9d8-736e267fd4c7</vt:lpwstr>
  </property>
  <property fmtid="{D5CDD505-2E9C-101B-9397-08002B2CF9AE}" pid="7" name="MSIP_Label_a7295cc1-d279-42ac-ab4d-3b0f4fece050_ActionId">
    <vt:lpwstr>4895a223-cb44-4c03-ae55-3ddb7c3e0620</vt:lpwstr>
  </property>
  <property fmtid="{D5CDD505-2E9C-101B-9397-08002B2CF9AE}" pid="8" name="MSIP_Label_a7295cc1-d279-42ac-ab4d-3b0f4fece050_ContentBits">
    <vt:lpwstr>0</vt:lpwstr>
  </property>
</Properties>
</file>