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0a49d9910a56c9d7/ドキュメント/社馬連/トライアルカップ/"/>
    </mc:Choice>
  </mc:AlternateContent>
  <xr:revisionPtr revIDLastSave="0" documentId="11_6B92700EB4C398E8D6D209F6CDE3B755F402FF4F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エントリーフォーム" sheetId="1" r:id="rId1"/>
    <sheet name="団体リスト" sheetId="9" r:id="rId2"/>
    <sheet name="作業用" sheetId="8" state="hidden" r:id="rId3"/>
    <sheet name="値" sheetId="2" state="hidden" r:id="rId4"/>
  </sheets>
  <definedNames>
    <definedName name="_xlnm.Print_Area" localSheetId="0">エントリーフォーム!$A$1:$Q$32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12" i="1"/>
  <c r="J3" i="8" s="1"/>
  <c r="J11" i="1"/>
  <c r="J2" i="8" s="1"/>
  <c r="J26" i="1"/>
  <c r="J17" i="8" s="1"/>
  <c r="J25" i="1"/>
  <c r="J16" i="8" s="1"/>
  <c r="J24" i="1"/>
  <c r="J15" i="8" s="1"/>
  <c r="J23" i="1"/>
  <c r="J14" i="8" s="1"/>
  <c r="J22" i="1"/>
  <c r="J13" i="8" s="1"/>
  <c r="J21" i="1"/>
  <c r="J12" i="8" s="1"/>
  <c r="J20" i="1"/>
  <c r="J11" i="8" s="1"/>
  <c r="J19" i="1"/>
  <c r="J10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E10" i="8"/>
  <c r="A10" i="8" s="1"/>
  <c r="B10" i="8" s="1"/>
  <c r="F10" i="8"/>
  <c r="G10" i="8"/>
  <c r="H10" i="8"/>
  <c r="I10" i="8"/>
  <c r="K10" i="8"/>
  <c r="E11" i="8"/>
  <c r="A11" i="8" s="1"/>
  <c r="B11" i="8" s="1"/>
  <c r="F11" i="8"/>
  <c r="G11" i="8"/>
  <c r="H11" i="8"/>
  <c r="I11" i="8"/>
  <c r="K11" i="8"/>
  <c r="E12" i="8"/>
  <c r="A12" i="8" s="1"/>
  <c r="B12" i="8" s="1"/>
  <c r="F12" i="8"/>
  <c r="G12" i="8"/>
  <c r="H12" i="8"/>
  <c r="I12" i="8"/>
  <c r="K12" i="8"/>
  <c r="E13" i="8"/>
  <c r="A13" i="8" s="1"/>
  <c r="B13" i="8" s="1"/>
  <c r="F13" i="8"/>
  <c r="G13" i="8"/>
  <c r="H13" i="8"/>
  <c r="I13" i="8"/>
  <c r="K13" i="8"/>
  <c r="E14" i="8"/>
  <c r="A14" i="8" s="1"/>
  <c r="B14" i="8" s="1"/>
  <c r="F14" i="8"/>
  <c r="G14" i="8"/>
  <c r="H14" i="8"/>
  <c r="I14" i="8"/>
  <c r="K14" i="8"/>
  <c r="E15" i="8"/>
  <c r="A15" i="8" s="1"/>
  <c r="B15" i="8" s="1"/>
  <c r="F15" i="8"/>
  <c r="G15" i="8"/>
  <c r="H15" i="8"/>
  <c r="I15" i="8"/>
  <c r="K15" i="8"/>
  <c r="E16" i="8"/>
  <c r="A16" i="8" s="1"/>
  <c r="B16" i="8" s="1"/>
  <c r="F16" i="8"/>
  <c r="G16" i="8"/>
  <c r="H16" i="8"/>
  <c r="I16" i="8"/>
  <c r="K16" i="8"/>
  <c r="E17" i="8"/>
  <c r="A17" i="8" s="1"/>
  <c r="B17" i="8" s="1"/>
  <c r="F17" i="8"/>
  <c r="G17" i="8"/>
  <c r="H17" i="8"/>
  <c r="I17" i="8"/>
  <c r="K17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2" i="8"/>
  <c r="E23" i="8"/>
  <c r="A23" i="8" s="1"/>
  <c r="B23" i="8" s="1"/>
  <c r="F23" i="8"/>
  <c r="G23" i="8"/>
  <c r="H23" i="8"/>
  <c r="I23" i="8"/>
  <c r="K23" i="8"/>
  <c r="E24" i="8"/>
  <c r="A24" i="8" s="1"/>
  <c r="B24" i="8" s="1"/>
  <c r="F24" i="8"/>
  <c r="G24" i="8"/>
  <c r="H24" i="8"/>
  <c r="I24" i="8"/>
  <c r="K24" i="8"/>
  <c r="E25" i="8"/>
  <c r="A25" i="8" s="1"/>
  <c r="B25" i="8" s="1"/>
  <c r="F25" i="8"/>
  <c r="G25" i="8"/>
  <c r="H25" i="8"/>
  <c r="I25" i="8"/>
  <c r="K25" i="8"/>
  <c r="E26" i="8"/>
  <c r="A26" i="8" s="1"/>
  <c r="B26" i="8" s="1"/>
  <c r="F26" i="8"/>
  <c r="G26" i="8"/>
  <c r="H26" i="8"/>
  <c r="I26" i="8"/>
  <c r="K26" i="8"/>
  <c r="E27" i="8"/>
  <c r="A27" i="8" s="1"/>
  <c r="B27" i="8" s="1"/>
  <c r="F27" i="8"/>
  <c r="G27" i="8"/>
  <c r="H27" i="8"/>
  <c r="I27" i="8"/>
  <c r="K27" i="8"/>
  <c r="E28" i="8"/>
  <c r="A28" i="8" s="1"/>
  <c r="B28" i="8" s="1"/>
  <c r="F28" i="8"/>
  <c r="G28" i="8"/>
  <c r="H28" i="8"/>
  <c r="I28" i="8"/>
  <c r="K28" i="8"/>
  <c r="E29" i="8"/>
  <c r="A29" i="8" s="1"/>
  <c r="B29" i="8" s="1"/>
  <c r="F29" i="8"/>
  <c r="G29" i="8"/>
  <c r="H29" i="8"/>
  <c r="I29" i="8"/>
  <c r="K29" i="8"/>
  <c r="E30" i="8"/>
  <c r="A30" i="8" s="1"/>
  <c r="B30" i="8" s="1"/>
  <c r="F30" i="8"/>
  <c r="G30" i="8"/>
  <c r="H30" i="8"/>
  <c r="I30" i="8"/>
  <c r="K30" i="8"/>
  <c r="E31" i="8"/>
  <c r="A31" i="8" s="1"/>
  <c r="B31" i="8" s="1"/>
  <c r="F31" i="8"/>
  <c r="G31" i="8"/>
  <c r="H31" i="8"/>
  <c r="I31" i="8"/>
  <c r="K31" i="8"/>
  <c r="E32" i="8"/>
  <c r="A32" i="8" s="1"/>
  <c r="B32" i="8" s="1"/>
  <c r="F32" i="8"/>
  <c r="G32" i="8"/>
  <c r="H32" i="8"/>
  <c r="I32" i="8"/>
  <c r="K32" i="8"/>
  <c r="E33" i="8"/>
  <c r="A33" i="8" s="1"/>
  <c r="B33" i="8" s="1"/>
  <c r="F33" i="8"/>
  <c r="G33" i="8"/>
  <c r="H33" i="8"/>
  <c r="I33" i="8"/>
  <c r="K33" i="8"/>
  <c r="E34" i="8"/>
  <c r="A34" i="8" s="1"/>
  <c r="B34" i="8" s="1"/>
  <c r="F34" i="8"/>
  <c r="G34" i="8"/>
  <c r="H34" i="8"/>
  <c r="I34" i="8"/>
  <c r="K34" i="8"/>
  <c r="E35" i="8"/>
  <c r="A35" i="8" s="1"/>
  <c r="B35" i="8" s="1"/>
  <c r="F35" i="8"/>
  <c r="G35" i="8"/>
  <c r="H35" i="8"/>
  <c r="I35" i="8"/>
  <c r="K35" i="8"/>
  <c r="E36" i="8"/>
  <c r="A36" i="8" s="1"/>
  <c r="B36" i="8" s="1"/>
  <c r="F36" i="8"/>
  <c r="G36" i="8"/>
  <c r="H36" i="8"/>
  <c r="I36" i="8"/>
  <c r="K36" i="8"/>
  <c r="E37" i="8"/>
  <c r="A37" i="8" s="1"/>
  <c r="B37" i="8" s="1"/>
  <c r="F37" i="8"/>
  <c r="G37" i="8"/>
  <c r="H37" i="8"/>
  <c r="I37" i="8"/>
  <c r="K37" i="8"/>
  <c r="A3" i="8"/>
  <c r="B3" i="8" s="1"/>
  <c r="A18" i="8"/>
  <c r="B18" i="8" s="1"/>
  <c r="A19" i="8"/>
  <c r="B19" i="8" s="1"/>
  <c r="A20" i="8"/>
  <c r="B20" i="8" s="1"/>
  <c r="A21" i="8"/>
  <c r="B21" i="8" s="1"/>
  <c r="E22" i="8"/>
  <c r="A22" i="8" s="1"/>
  <c r="B22" i="8" s="1"/>
  <c r="F22" i="8"/>
  <c r="G22" i="8"/>
  <c r="H22" i="8"/>
  <c r="I22" i="8"/>
  <c r="K22" i="8"/>
  <c r="E2" i="8"/>
  <c r="G2" i="8"/>
  <c r="F2" i="8"/>
  <c r="I2" i="8"/>
  <c r="K2" i="8"/>
  <c r="H2" i="8"/>
  <c r="A2" i="8" l="1"/>
  <c r="B2" i="8" s="1"/>
  <c r="J27" i="1"/>
  <c r="K2" i="1" s="1"/>
</calcChain>
</file>

<file path=xl/sharedStrings.xml><?xml version="1.0" encoding="utf-8"?>
<sst xmlns="http://schemas.openxmlformats.org/spreadsheetml/2006/main" count="220" uniqueCount="155">
  <si>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</si>
  <si>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</si>
  <si>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</si>
  <si>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</si>
  <si>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</si>
  <si>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</si>
  <si>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</si>
  <si>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</si>
  <si>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</si>
  <si>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</si>
  <si>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</si>
  <si>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</si>
  <si>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</si>
  <si>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</si>
  <si>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</si>
  <si>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</si>
  <si>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</si>
  <si>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</si>
  <si>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</si>
  <si>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</si>
  <si>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</si>
  <si>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</si>
  <si>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</si>
  <si>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</si>
  <si>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</si>
  <si>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</si>
  <si>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</si>
  <si>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</si>
  <si>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</si>
  <si>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</si>
  <si>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</si>
  <si>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</si>
  <si>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</si>
  <si>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</si>
  <si>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</si>
  <si>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</si>
  <si>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</si>
  <si>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</si>
  <si>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</si>
  <si>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</si>
  <si>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</si>
  <si>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</si>
  <si>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</si>
  <si>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</si>
  <si>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</si>
  <si>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</si>
  <si>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</si>
  <si>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</si>
  <si>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</si>
  <si>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</si>
  <si>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</si>
  <si>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</si>
  <si>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</si>
  <si>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</si>
  <si>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</si>
  <si>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</si>
  <si>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</si>
  <si>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</si>
  <si>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</si>
  <si>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</si>
  <si>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</si>
  <si>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</si>
  <si>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</si>
  <si>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</si>
  <si>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</si>
  <si>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</si>
  <si>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</si>
  <si>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</si>
  <si>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</si>
  <si>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</si>
  <si>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</si>
  <si>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</si>
  <si>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</si>
  <si>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</si>
  <si>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</si>
  <si>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</si>
  <si>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</si>
  <si>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</si>
  <si>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</si>
  <si>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</si>
  <si>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</si>
  <si>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</si>
  <si>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</si>
  <si>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</si>
  <si>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</si>
  <si>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</si>
  <si>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</si>
  <si>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</si>
  <si>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</si>
  <si>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</si>
  <si>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</si>
  <si>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</si>
  <si>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</si>
  <si>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</si>
  <si>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</si>
  <si>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</si>
  <si>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</si>
  <si>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青波馬術愛好会</t>
  </si>
  <si>
    <t>伊藤忠商事㈱相互会乗馬部</t>
  </si>
  <si>
    <t>F.R.C. book farm</t>
  </si>
  <si>
    <t>ソニー馬術部</t>
  </si>
  <si>
    <t>TMG 乗馬同好会</t>
  </si>
  <si>
    <t>(株)三菱総合研究所馬術部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</si>
  <si>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</si>
  <si>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</si>
  <si>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</si>
  <si>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</si>
  <si>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</si>
  <si>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小計</t>
    <rPh sb="0" eb="2">
      <t>ショウケイ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</si>
  <si>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</si>
  <si>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</si>
  <si>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</si>
  <si>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グーグル合同会社馬術部</t>
  </si>
  <si>
    <t>中部国際空港馬術部</t>
  </si>
  <si>
    <t>小障害飛越競技（80㎝）</t>
    <phoneticPr fontId="1"/>
  </si>
  <si>
    <t>梅村建工(株)馬術部</t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</si>
  <si>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</si>
  <si>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</si>
  <si>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</si>
  <si>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</si>
  <si>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日本知的財産協会馬術部</t>
  </si>
  <si>
    <t>日本電気保安協会馬術部</t>
    <phoneticPr fontId="1"/>
  </si>
  <si>
    <t>山田コンサルティンググループ乗馬同好会</t>
    <phoneticPr fontId="1"/>
  </si>
  <si>
    <t>警視庁馬術クラブ</t>
    <phoneticPr fontId="1"/>
  </si>
  <si>
    <t>新潟市馬術協会社会人愛馬会</t>
    <phoneticPr fontId="1"/>
  </si>
  <si>
    <t>LINEヤフー乗馬部</t>
    <phoneticPr fontId="1"/>
  </si>
  <si>
    <t>オリックス乗馬部</t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</si>
  <si>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</si>
  <si>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</si>
  <si>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1月18日</t>
    <rPh sb="1" eb="2">
      <t>ガツ</t>
    </rPh>
    <rPh sb="4" eb="5">
      <t>ニチ</t>
    </rPh>
    <phoneticPr fontId="1"/>
  </si>
  <si>
    <t>1月19日</t>
    <rPh sb="1" eb="2">
      <t>ガツ</t>
    </rPh>
    <rPh sb="4" eb="5">
      <t>ニチ</t>
    </rPh>
    <phoneticPr fontId="1"/>
  </si>
  <si>
    <t>小障害飛越競技（60㎝）</t>
    <phoneticPr fontId="1"/>
  </si>
  <si>
    <t>提出日： 2025年</t>
    <rPh sb="0" eb="2">
      <t>テイシュツ</t>
    </rPh>
    <rPh sb="2" eb="3">
      <t>ビ</t>
    </rPh>
    <rPh sb="9" eb="10">
      <t>ネン</t>
    </rPh>
    <phoneticPr fontId="1"/>
  </si>
  <si>
    <t>馬取扱者情報</t>
    <rPh sb="0" eb="4">
      <t>ウマトリアツカイシャ</t>
    </rPh>
    <rPh sb="4" eb="6">
      <t>ジョウホウ</t>
    </rPh>
    <phoneticPr fontId="1"/>
  </si>
  <si>
    <t>◆ １月18日(日)</t>
    <rPh sb="8" eb="9">
      <t>ニチ</t>
    </rPh>
    <phoneticPr fontId="1"/>
  </si>
  <si>
    <t>第６回 JBGトライアルカップ 申込書</t>
    <rPh sb="0" eb="1">
      <t>ダイ</t>
    </rPh>
    <rPh sb="2" eb="3">
      <t>カイ</t>
    </rPh>
    <rPh sb="16" eb="19">
      <t>モウシコミショ</t>
    </rPh>
    <phoneticPr fontId="1"/>
  </si>
  <si>
    <t>ソニー馬術部</t>
    <rPh sb="3" eb="5">
      <t>バジュツ</t>
    </rPh>
    <rPh sb="5" eb="6">
      <t>ブ</t>
    </rPh>
    <phoneticPr fontId="1"/>
  </si>
  <si>
    <t>警視庁馬術クラブ</t>
    <phoneticPr fontId="1"/>
  </si>
  <si>
    <t>学校法人昭和医科大学ライディングチーム</t>
    <rPh sb="0" eb="2">
      <t>ガッコウ</t>
    </rPh>
    <rPh sb="2" eb="4">
      <t>ホウジン</t>
    </rPh>
    <rPh sb="6" eb="8">
      <t>イカ</t>
    </rPh>
    <phoneticPr fontId="1"/>
  </si>
  <si>
    <t>TOPPAN エッジ(株)馬術部</t>
    <phoneticPr fontId="1"/>
  </si>
  <si>
    <t>JR東日本馬術クラブ</t>
    <rPh sb="2" eb="3">
      <t>ヒガシ</t>
    </rPh>
    <rPh sb="3" eb="5">
      <t>ニホン</t>
    </rPh>
    <rPh sb="5" eb="7">
      <t>バジュツ</t>
    </rPh>
    <phoneticPr fontId="1"/>
  </si>
  <si>
    <t>青波馬術愛好会</t>
    <rPh sb="0" eb="1">
      <t>アオ</t>
    </rPh>
    <rPh sb="1" eb="2">
      <t>ナミ</t>
    </rPh>
    <rPh sb="2" eb="4">
      <t>バジュツ</t>
    </rPh>
    <rPh sb="4" eb="7">
      <t>アイコウカイ</t>
    </rPh>
    <phoneticPr fontId="1"/>
  </si>
  <si>
    <t>オリックス乗馬部</t>
    <rPh sb="5" eb="7">
      <t>ジョウバ</t>
    </rPh>
    <rPh sb="7" eb="8">
      <t>ブ</t>
    </rPh>
    <phoneticPr fontId="1"/>
  </si>
  <si>
    <t>グーグル馬術部</t>
    <rPh sb="4" eb="6">
      <t>バジュツ</t>
    </rPh>
    <rPh sb="6" eb="7">
      <t>ブ</t>
    </rPh>
    <phoneticPr fontId="1"/>
  </si>
  <si>
    <t>TMG乗馬同好会</t>
    <rPh sb="3" eb="5">
      <t>ジョウバ</t>
    </rPh>
    <rPh sb="5" eb="8">
      <t>ドウコウカイ</t>
    </rPh>
    <phoneticPr fontId="1"/>
  </si>
  <si>
    <t>中部国際空港馬術部</t>
    <rPh sb="0" eb="2">
      <t>チュウブ</t>
    </rPh>
    <rPh sb="2" eb="4">
      <t>コクサイ</t>
    </rPh>
    <rPh sb="4" eb="6">
      <t>クウコウ</t>
    </rPh>
    <rPh sb="6" eb="8">
      <t>バジュツ</t>
    </rPh>
    <rPh sb="8" eb="9">
      <t>ブ</t>
    </rPh>
    <phoneticPr fontId="1"/>
  </si>
  <si>
    <t>新潟市馬術協会社会人愛馬会</t>
    <rPh sb="0" eb="3">
      <t>ニイガタシ</t>
    </rPh>
    <rPh sb="3" eb="5">
      <t>バジュツ</t>
    </rPh>
    <rPh sb="5" eb="7">
      <t>キョウカイ</t>
    </rPh>
    <rPh sb="7" eb="9">
      <t>シャカイ</t>
    </rPh>
    <rPh sb="9" eb="10">
      <t>ジン</t>
    </rPh>
    <rPh sb="10" eb="12">
      <t>アイバ</t>
    </rPh>
    <rPh sb="12" eb="13">
      <t>カイ</t>
    </rPh>
    <phoneticPr fontId="1"/>
  </si>
  <si>
    <t>日本航空馬術部</t>
    <rPh sb="0" eb="2">
      <t>ニホン</t>
    </rPh>
    <rPh sb="2" eb="4">
      <t>コウクウ</t>
    </rPh>
    <rPh sb="4" eb="6">
      <t>バジュツ</t>
    </rPh>
    <rPh sb="6" eb="7">
      <t>ブ</t>
    </rPh>
    <phoneticPr fontId="1"/>
  </si>
  <si>
    <t>日本知的財産協会馬術部</t>
    <rPh sb="0" eb="2">
      <t>ニホン</t>
    </rPh>
    <rPh sb="2" eb="4">
      <t>チテキ</t>
    </rPh>
    <rPh sb="4" eb="6">
      <t>ザイサン</t>
    </rPh>
    <rPh sb="6" eb="8">
      <t>キョウカイ</t>
    </rPh>
    <rPh sb="8" eb="10">
      <t>バジュツ</t>
    </rPh>
    <rPh sb="10" eb="11">
      <t>ブ</t>
    </rPh>
    <phoneticPr fontId="1"/>
  </si>
  <si>
    <t>日本電気保安協会馬術部</t>
    <rPh sb="0" eb="2">
      <t>ニホン</t>
    </rPh>
    <rPh sb="2" eb="4">
      <t>デンキ</t>
    </rPh>
    <rPh sb="4" eb="6">
      <t>ホアン</t>
    </rPh>
    <rPh sb="6" eb="8">
      <t>キョウカイ</t>
    </rPh>
    <rPh sb="8" eb="10">
      <t>バジュツ</t>
    </rPh>
    <rPh sb="10" eb="11">
      <t>ブ</t>
    </rPh>
    <phoneticPr fontId="1"/>
  </si>
  <si>
    <t>(株)日本馬事普及馬事研究部</t>
    <rPh sb="0" eb="3">
      <t>カブシキガイシャ</t>
    </rPh>
    <rPh sb="3" eb="5">
      <t>ニホン</t>
    </rPh>
    <rPh sb="5" eb="7">
      <t>バジ</t>
    </rPh>
    <rPh sb="7" eb="9">
      <t>フキュウ</t>
    </rPh>
    <rPh sb="9" eb="11">
      <t>バジ</t>
    </rPh>
    <rPh sb="11" eb="13">
      <t>ケンキュウ</t>
    </rPh>
    <rPh sb="13" eb="14">
      <t>ブ</t>
    </rPh>
    <phoneticPr fontId="1"/>
  </si>
  <si>
    <t>防衛省乗馬同好会</t>
    <rPh sb="0" eb="2">
      <t>ボウエイ</t>
    </rPh>
    <rPh sb="2" eb="3">
      <t>ショウ</t>
    </rPh>
    <rPh sb="3" eb="5">
      <t>ジョウバ</t>
    </rPh>
    <rPh sb="5" eb="8">
      <t>ドウコウカイ</t>
    </rPh>
    <phoneticPr fontId="1"/>
  </si>
  <si>
    <t>(株)三菱総合研究所馬術部</t>
    <rPh sb="0" eb="3">
      <t>カブシキガイシャ</t>
    </rPh>
    <rPh sb="3" eb="5">
      <t>ミツビシ</t>
    </rPh>
    <rPh sb="5" eb="7">
      <t>ソウゴウ</t>
    </rPh>
    <rPh sb="7" eb="10">
      <t>ケンキュウジョ</t>
    </rPh>
    <rPh sb="10" eb="12">
      <t>バジュツ</t>
    </rPh>
    <rPh sb="12" eb="13">
      <t>ブ</t>
    </rPh>
    <phoneticPr fontId="1"/>
  </si>
  <si>
    <t>山田コンサルティンググループ乗馬同好会</t>
    <rPh sb="0" eb="2">
      <t>ヤマダ</t>
    </rPh>
    <rPh sb="14" eb="16">
      <t>ジョウバ</t>
    </rPh>
    <rPh sb="16" eb="19">
      <t>ドウコウカイ</t>
    </rPh>
    <phoneticPr fontId="1"/>
  </si>
  <si>
    <t>LINEヤフー乗馬部</t>
    <rPh sb="7" eb="9">
      <t>ジョウバ</t>
    </rPh>
    <rPh sb="9" eb="10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</si>
</sst>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2" borderId="18" xfId="0" applyFill="1" applyBorder="1" applyAlignment="1">
      <alignment shrinkToFit="1"/>
    </xf>
    <xf numFmtId="56" fontId="0" fillId="2" borderId="18" xfId="0" applyNumberFormat="1" applyFill="1" applyBorder="1" applyAlignment="1">
      <alignment shrinkToFi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49" fontId="2" fillId="3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vertical="center" shrinkToFi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49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3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49" fontId="0" fillId="0" borderId="18" xfId="0" applyNumberFormat="1" applyBorder="1" applyAlignment="1">
      <alignment shrinkToFit="1"/>
    </xf>
    <xf numFmtId="49" fontId="0" fillId="2" borderId="18" xfId="0" applyNumberFormat="1" applyFill="1" applyBorder="1" applyAlignment="1">
      <alignment shrinkToFit="1"/>
    </xf>
    <xf numFmtId="0" fontId="2" fillId="3" borderId="0" xfId="0" applyFont="1" applyFill="1" applyAlignment="1">
      <alignment vertical="center"/>
    </xf>
    <xf numFmtId="0" fontId="2" fillId="3" borderId="59" xfId="0" applyFont="1" applyFill="1" applyBorder="1" applyAlignment="1" applyProtection="1">
      <alignment horizontal="center" vertical="center"/>
      <protection locked="0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3" borderId="25" xfId="0" applyFont="1" applyFill="1" applyBorder="1" applyAlignment="1" applyProtection="1">
      <alignment horizontal="left" vertical="center" shrinkToFit="1"/>
      <protection locked="0"/>
    </xf>
    <xf numFmtId="0" fontId="2" fillId="3" borderId="26" xfId="0" applyFont="1" applyFill="1" applyBorder="1" applyAlignment="1" applyProtection="1">
      <alignment horizontal="left" vertical="center" shrinkToFit="1"/>
      <protection locked="0"/>
    </xf>
    <xf numFmtId="0" fontId="2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3" borderId="22" xfId="0" applyFont="1" applyFill="1" applyBorder="1" applyAlignment="1" applyProtection="1">
      <alignment horizontal="left" vertical="center" shrinkToFit="1"/>
      <protection locked="0"/>
    </xf>
    <xf numFmtId="0" fontId="2" fillId="3" borderId="23" xfId="0" applyFont="1" applyFill="1" applyBorder="1" applyAlignment="1" applyProtection="1">
      <alignment horizontal="left" vertical="center" shrinkToFit="1"/>
      <protection locked="0"/>
    </xf>
    <xf numFmtId="0" fontId="2" fillId="3" borderId="24" xfId="0" applyFont="1" applyFill="1" applyBorder="1" applyAlignment="1" applyProtection="1">
      <alignment horizontal="left" vertical="center" shrinkToFit="1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3" borderId="19" xfId="0" applyFont="1" applyFill="1" applyBorder="1" applyAlignment="1" applyProtection="1">
      <alignment horizontal="left" vertical="center" shrinkToFit="1"/>
      <protection locked="0"/>
    </xf>
    <xf numFmtId="0" fontId="2" fillId="3" borderId="20" xfId="0" applyFont="1" applyFill="1" applyBorder="1" applyAlignment="1" applyProtection="1">
      <alignment horizontal="left" vertical="center" shrinkToFit="1"/>
      <protection locked="0"/>
    </xf>
    <xf numFmtId="0" fontId="2" fillId="3" borderId="21" xfId="0" applyFont="1" applyFill="1" applyBorder="1" applyAlignment="1" applyProtection="1">
      <alignment horizontal="left" vertical="center" shrinkToFit="1"/>
      <protection locked="0"/>
    </xf>
    <xf numFmtId="0" fontId="2" fillId="3" borderId="45" xfId="0" applyFont="1" applyFill="1" applyBorder="1" applyAlignment="1" applyProtection="1">
      <alignment vertical="center"/>
      <protection locked="0"/>
    </xf>
    <xf numFmtId="0" fontId="0" fillId="3" borderId="41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  <xf numFmtId="0" fontId="2" fillId="3" borderId="37" xfId="0" applyFont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2" xfId="0" applyFill="1" applyBorder="1" applyAlignment="1" applyProtection="1">
      <alignment vertical="center"/>
      <protection locked="0"/>
    </xf>
    <xf numFmtId="0" fontId="2" fillId="3" borderId="43" xfId="0" applyFont="1" applyFill="1" applyBorder="1" applyAlignment="1" applyProtection="1">
      <alignment vertical="center"/>
      <protection locked="0"/>
    </xf>
    <xf numFmtId="0" fontId="0" fillId="3" borderId="36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V50"/>
  <sheetViews>
    <sheetView tabSelected="1" view="pageBreakPreview" topLeftCell="B1" zoomScaleNormal="100" zoomScaleSheetLayoutView="100" workbookViewId="0">
      <selection activeCell="N2" sqref="N2"/>
    </sheetView>
  </sheetViews>
  <sheetFormatPr defaultColWidth="9" defaultRowHeight="13" x14ac:dyDescent="0.2"/>
  <cols>
    <col min="1" max="1" width="3.08203125" style="1" customWidth="1"/>
    <col min="2" max="2" width="3.6640625" style="1" customWidth="1"/>
    <col min="3" max="3" width="21.4140625" style="1" bestFit="1" customWidth="1"/>
    <col min="4" max="7" width="8.58203125" style="1" customWidth="1"/>
    <col min="8" max="8" width="3.5" style="1" customWidth="1"/>
    <col min="9" max="10" width="9.08203125" style="1" customWidth="1"/>
    <col min="11" max="11" width="23.58203125" style="1" customWidth="1"/>
    <col min="12" max="15" width="9" style="1"/>
    <col min="16" max="16" width="2.58203125" style="1" bestFit="1" customWidth="1"/>
    <col min="17" max="17" width="8.9140625" style="1" customWidth="1"/>
    <col min="18" max="18" width="9" style="1" customWidth="1"/>
    <col min="19" max="19" width="21.4140625" style="1" hidden="1" customWidth="1"/>
    <col min="20" max="20" width="6.5" style="1" hidden="1" customWidth="1"/>
    <col min="21" max="21" width="21.4140625" style="1" hidden="1" customWidth="1"/>
    <col min="22" max="22" width="6.5" style="1" hidden="1" customWidth="1"/>
    <col min="23" max="16384" width="9" style="1"/>
  </cols>
  <sheetData>
    <row r="1" spans="2:22" ht="21.75" customHeight="1" thickBot="1" x14ac:dyDescent="0.25">
      <c r="B1" s="59" t="s">
        <v>135</v>
      </c>
      <c r="C1" s="59"/>
      <c r="D1" s="59"/>
      <c r="E1" s="59"/>
      <c r="F1" s="59"/>
      <c r="G1" s="59"/>
      <c r="H1" s="59"/>
      <c r="I1" s="59"/>
      <c r="J1" s="59"/>
      <c r="K1" s="59"/>
    </row>
    <row r="2" spans="2:22" s="2" customFormat="1" ht="23.25" customHeight="1" thickBot="1" x14ac:dyDescent="0.6">
      <c r="B2" s="51" t="s">
        <v>132</v>
      </c>
      <c r="C2" s="51"/>
      <c r="F2" s="40" t="s">
        <v>111</v>
      </c>
      <c r="J2" s="46" t="s">
        <v>110</v>
      </c>
      <c r="K2" s="45">
        <f>J27</f>
        <v>0</v>
      </c>
    </row>
    <row r="3" spans="2:22" s="2" customFormat="1" ht="21" customHeight="1" x14ac:dyDescent="0.55000000000000004">
      <c r="B3" s="79" t="s">
        <v>0</v>
      </c>
      <c r="C3" s="80"/>
      <c r="D3" s="81"/>
      <c r="E3" s="76"/>
      <c r="F3" s="77"/>
      <c r="G3" s="77"/>
      <c r="H3" s="77"/>
      <c r="I3" s="77"/>
      <c r="J3" s="77"/>
      <c r="K3" s="78"/>
      <c r="S3" s="41">
        <v>45309</v>
      </c>
      <c r="T3" s="41"/>
      <c r="U3" s="41">
        <v>45310</v>
      </c>
    </row>
    <row r="4" spans="2:22" s="2" customFormat="1" ht="20.25" customHeight="1" x14ac:dyDescent="0.55000000000000004">
      <c r="B4" s="82" t="s">
        <v>3</v>
      </c>
      <c r="C4" s="83"/>
      <c r="D4" s="84"/>
      <c r="E4" s="73"/>
      <c r="F4" s="74"/>
      <c r="G4" s="74"/>
      <c r="H4" s="74"/>
      <c r="I4" s="74"/>
      <c r="J4" s="74"/>
      <c r="K4" s="75"/>
    </row>
    <row r="5" spans="2:22" s="2" customFormat="1" ht="20.25" customHeight="1" x14ac:dyDescent="0.55000000000000004">
      <c r="B5" s="82" t="s">
        <v>1</v>
      </c>
      <c r="C5" s="83"/>
      <c r="D5" s="84"/>
      <c r="E5" s="73"/>
      <c r="F5" s="74"/>
      <c r="G5" s="74"/>
      <c r="H5" s="74"/>
      <c r="I5" s="74"/>
      <c r="J5" s="74"/>
      <c r="K5" s="75"/>
      <c r="S5" s="2" t="s">
        <v>131</v>
      </c>
      <c r="T5" s="2">
        <v>10000</v>
      </c>
      <c r="U5" s="2" t="s">
        <v>131</v>
      </c>
      <c r="V5" s="2">
        <v>10000</v>
      </c>
    </row>
    <row r="6" spans="2:22" s="2" customFormat="1" ht="20.25" customHeight="1" thickBot="1" x14ac:dyDescent="0.6">
      <c r="B6" s="53" t="s">
        <v>2</v>
      </c>
      <c r="C6" s="54"/>
      <c r="D6" s="55"/>
      <c r="E6" s="70"/>
      <c r="F6" s="71"/>
      <c r="G6" s="71"/>
      <c r="H6" s="71"/>
      <c r="I6" s="71"/>
      <c r="J6" s="71"/>
      <c r="K6" s="72"/>
      <c r="S6" s="2" t="s">
        <v>114</v>
      </c>
      <c r="T6" s="2">
        <v>12000</v>
      </c>
      <c r="U6" s="2" t="s">
        <v>114</v>
      </c>
      <c r="V6" s="2">
        <v>12000</v>
      </c>
    </row>
    <row r="7" spans="2:22" s="2" customFormat="1" ht="11.25" customHeight="1" thickBot="1" x14ac:dyDescent="0.25">
      <c r="B7" s="1"/>
      <c r="C7" s="1"/>
      <c r="D7" s="1"/>
      <c r="E7" s="1"/>
      <c r="F7" s="1"/>
      <c r="G7" s="1"/>
      <c r="H7" s="1"/>
      <c r="I7" s="1"/>
      <c r="J7" s="1"/>
      <c r="K7" s="1"/>
    </row>
    <row r="8" spans="2:22" ht="15.75" customHeight="1" thickBot="1" x14ac:dyDescent="0.25">
      <c r="B8" s="16" t="s">
        <v>134</v>
      </c>
      <c r="C8" s="15"/>
      <c r="L8" s="85" t="s">
        <v>133</v>
      </c>
      <c r="M8" s="86"/>
      <c r="N8" s="86"/>
      <c r="O8" s="86"/>
      <c r="P8" s="86"/>
      <c r="Q8" s="87"/>
      <c r="U8" s="2"/>
    </row>
    <row r="9" spans="2:22" ht="15.9" customHeight="1" x14ac:dyDescent="0.2">
      <c r="B9" s="7"/>
      <c r="C9" s="65" t="s">
        <v>107</v>
      </c>
      <c r="D9" s="60" t="s">
        <v>4</v>
      </c>
      <c r="E9" s="61"/>
      <c r="F9" s="60" t="s">
        <v>7</v>
      </c>
      <c r="G9" s="61"/>
      <c r="H9" s="60" t="s">
        <v>8</v>
      </c>
      <c r="I9" s="61"/>
      <c r="J9" s="65" t="s">
        <v>109</v>
      </c>
      <c r="K9" s="11" t="s">
        <v>21</v>
      </c>
      <c r="L9" s="60" t="s">
        <v>4</v>
      </c>
      <c r="M9" s="61"/>
      <c r="N9" s="60" t="s">
        <v>7</v>
      </c>
      <c r="O9" s="61"/>
      <c r="P9" s="60" t="s">
        <v>8</v>
      </c>
      <c r="Q9" s="61"/>
    </row>
    <row r="10" spans="2:22" s="2" customFormat="1" ht="15.9" customHeight="1" thickBot="1" x14ac:dyDescent="0.6">
      <c r="B10" s="8"/>
      <c r="C10" s="66"/>
      <c r="D10" s="3" t="s">
        <v>5</v>
      </c>
      <c r="E10" s="4" t="s">
        <v>6</v>
      </c>
      <c r="F10" s="9" t="s">
        <v>34</v>
      </c>
      <c r="G10" s="10" t="s">
        <v>35</v>
      </c>
      <c r="H10" s="3" t="s">
        <v>33</v>
      </c>
      <c r="I10" s="4" t="s">
        <v>10</v>
      </c>
      <c r="J10" s="66"/>
      <c r="K10" s="12" t="s">
        <v>103</v>
      </c>
      <c r="L10" s="3" t="s">
        <v>5</v>
      </c>
      <c r="M10" s="4" t="s">
        <v>6</v>
      </c>
      <c r="N10" s="9" t="s">
        <v>34</v>
      </c>
      <c r="O10" s="10" t="s">
        <v>35</v>
      </c>
      <c r="P10" s="3" t="s">
        <v>33</v>
      </c>
      <c r="Q10" s="4" t="s">
        <v>10</v>
      </c>
    </row>
    <row r="11" spans="2:22" s="2" customFormat="1" ht="15.9" customHeight="1" x14ac:dyDescent="0.55000000000000004">
      <c r="B11" s="5">
        <v>1</v>
      </c>
      <c r="C11" s="19"/>
      <c r="D11" s="20"/>
      <c r="E11" s="21"/>
      <c r="F11" s="22"/>
      <c r="G11" s="23"/>
      <c r="H11" s="20"/>
      <c r="I11" s="24"/>
      <c r="J11" s="42" t="str">
        <f>IF(C11&lt;&gt;"",VLOOKUP(C11,$S$5:$T$8,2,FALSE),"")</f>
        <v/>
      </c>
      <c r="K11" s="25"/>
      <c r="L11" s="20"/>
      <c r="M11" s="21"/>
      <c r="N11" s="22"/>
      <c r="O11" s="23"/>
      <c r="P11" s="20"/>
      <c r="Q11" s="24"/>
    </row>
    <row r="12" spans="2:22" s="2" customFormat="1" ht="15.9" customHeight="1" x14ac:dyDescent="0.55000000000000004">
      <c r="B12" s="5">
        <v>2</v>
      </c>
      <c r="C12" s="19"/>
      <c r="D12" s="20"/>
      <c r="E12" s="21"/>
      <c r="F12" s="22"/>
      <c r="G12" s="23"/>
      <c r="H12" s="20"/>
      <c r="I12" s="24"/>
      <c r="J12" s="42" t="str">
        <f>IF(C12&lt;&gt;"",VLOOKUP(C12,$S$5:$T$8,2,FALSE),"")</f>
        <v/>
      </c>
      <c r="K12" s="25"/>
      <c r="L12" s="20"/>
      <c r="M12" s="21"/>
      <c r="N12" s="22"/>
      <c r="O12" s="23"/>
      <c r="P12" s="20"/>
      <c r="Q12" s="24"/>
    </row>
    <row r="13" spans="2:22" s="2" customFormat="1" ht="15.9" customHeight="1" x14ac:dyDescent="0.55000000000000004">
      <c r="B13" s="5">
        <v>3</v>
      </c>
      <c r="C13" s="26"/>
      <c r="D13" s="27"/>
      <c r="E13" s="28"/>
      <c r="F13" s="29"/>
      <c r="G13" s="30"/>
      <c r="H13" s="27"/>
      <c r="I13" s="31"/>
      <c r="J13" s="43" t="str">
        <f t="shared" ref="J13:J26" si="0">IF(C13&lt;&gt;"",VLOOKUP(C13,$S$5:$T$8,2,FALSE),"")</f>
        <v/>
      </c>
      <c r="K13" s="32"/>
      <c r="L13" s="27"/>
      <c r="M13" s="28"/>
      <c r="N13" s="29"/>
      <c r="O13" s="30"/>
      <c r="P13" s="20"/>
      <c r="Q13" s="31"/>
    </row>
    <row r="14" spans="2:22" s="2" customFormat="1" ht="15.9" customHeight="1" x14ac:dyDescent="0.55000000000000004">
      <c r="B14" s="5">
        <v>4</v>
      </c>
      <c r="C14" s="26"/>
      <c r="D14" s="27"/>
      <c r="E14" s="28"/>
      <c r="F14" s="29"/>
      <c r="G14" s="30"/>
      <c r="H14" s="27"/>
      <c r="I14" s="31"/>
      <c r="J14" s="43" t="str">
        <f t="shared" si="0"/>
        <v/>
      </c>
      <c r="K14" s="32"/>
      <c r="L14" s="27"/>
      <c r="M14" s="28"/>
      <c r="N14" s="29"/>
      <c r="O14" s="30"/>
      <c r="P14" s="20"/>
      <c r="Q14" s="31"/>
    </row>
    <row r="15" spans="2:22" s="2" customFormat="1" ht="15.9" customHeight="1" x14ac:dyDescent="0.55000000000000004">
      <c r="B15" s="5">
        <v>5</v>
      </c>
      <c r="C15" s="26"/>
      <c r="D15" s="27"/>
      <c r="E15" s="28"/>
      <c r="F15" s="29"/>
      <c r="G15" s="30"/>
      <c r="H15" s="27"/>
      <c r="I15" s="31"/>
      <c r="J15" s="43" t="str">
        <f t="shared" si="0"/>
        <v/>
      </c>
      <c r="K15" s="32"/>
      <c r="L15" s="27"/>
      <c r="M15" s="28"/>
      <c r="N15" s="29"/>
      <c r="O15" s="30"/>
      <c r="P15" s="20"/>
      <c r="Q15" s="31"/>
    </row>
    <row r="16" spans="2:22" s="2" customFormat="1" ht="15.9" customHeight="1" x14ac:dyDescent="0.55000000000000004">
      <c r="B16" s="5">
        <v>6</v>
      </c>
      <c r="C16" s="26"/>
      <c r="D16" s="27"/>
      <c r="E16" s="28"/>
      <c r="F16" s="29"/>
      <c r="G16" s="30"/>
      <c r="H16" s="27"/>
      <c r="I16" s="31"/>
      <c r="J16" s="43" t="str">
        <f t="shared" si="0"/>
        <v/>
      </c>
      <c r="K16" s="32"/>
      <c r="L16" s="27"/>
      <c r="M16" s="28"/>
      <c r="N16" s="29"/>
      <c r="O16" s="30"/>
      <c r="P16" s="20"/>
      <c r="Q16" s="31"/>
    </row>
    <row r="17" spans="2:20" s="2" customFormat="1" ht="15.9" customHeight="1" x14ac:dyDescent="0.55000000000000004">
      <c r="B17" s="5">
        <v>7</v>
      </c>
      <c r="C17" s="26"/>
      <c r="D17" s="27"/>
      <c r="E17" s="28"/>
      <c r="F17" s="29"/>
      <c r="G17" s="30"/>
      <c r="H17" s="27"/>
      <c r="I17" s="31"/>
      <c r="J17" s="43" t="str">
        <f t="shared" si="0"/>
        <v/>
      </c>
      <c r="K17" s="32"/>
      <c r="L17" s="27"/>
      <c r="M17" s="28"/>
      <c r="N17" s="29"/>
      <c r="O17" s="30"/>
      <c r="P17" s="20"/>
      <c r="Q17" s="31"/>
    </row>
    <row r="18" spans="2:20" s="2" customFormat="1" ht="15.9" customHeight="1" x14ac:dyDescent="0.55000000000000004">
      <c r="B18" s="5">
        <v>8</v>
      </c>
      <c r="C18" s="26"/>
      <c r="D18" s="27"/>
      <c r="E18" s="28"/>
      <c r="F18" s="29"/>
      <c r="G18" s="30"/>
      <c r="H18" s="27"/>
      <c r="I18" s="31"/>
      <c r="J18" s="43" t="str">
        <f t="shared" si="0"/>
        <v/>
      </c>
      <c r="K18" s="32"/>
      <c r="L18" s="27"/>
      <c r="M18" s="28"/>
      <c r="N18" s="29"/>
      <c r="O18" s="30"/>
      <c r="P18" s="20"/>
      <c r="Q18" s="31"/>
    </row>
    <row r="19" spans="2:20" s="2" customFormat="1" ht="15.9" customHeight="1" x14ac:dyDescent="0.55000000000000004">
      <c r="B19" s="5">
        <v>9</v>
      </c>
      <c r="C19" s="26"/>
      <c r="D19" s="27"/>
      <c r="E19" s="28"/>
      <c r="F19" s="29"/>
      <c r="G19" s="30"/>
      <c r="H19" s="27"/>
      <c r="I19" s="31"/>
      <c r="J19" s="43" t="str">
        <f t="shared" si="0"/>
        <v/>
      </c>
      <c r="K19" s="32"/>
      <c r="L19" s="27"/>
      <c r="M19" s="28"/>
      <c r="N19" s="29"/>
      <c r="O19" s="30"/>
      <c r="P19" s="20"/>
      <c r="Q19" s="31"/>
    </row>
    <row r="20" spans="2:20" ht="15.9" customHeight="1" x14ac:dyDescent="0.2">
      <c r="B20" s="5">
        <v>10</v>
      </c>
      <c r="C20" s="26"/>
      <c r="D20" s="27"/>
      <c r="E20" s="28"/>
      <c r="F20" s="29"/>
      <c r="G20" s="30"/>
      <c r="H20" s="27"/>
      <c r="I20" s="31"/>
      <c r="J20" s="43" t="str">
        <f t="shared" si="0"/>
        <v/>
      </c>
      <c r="K20" s="32"/>
      <c r="L20" s="27"/>
      <c r="M20" s="28"/>
      <c r="N20" s="29"/>
      <c r="O20" s="30"/>
      <c r="P20" s="20"/>
      <c r="Q20" s="31"/>
      <c r="S20" s="2"/>
      <c r="T20" s="2"/>
    </row>
    <row r="21" spans="2:20" s="2" customFormat="1" ht="15.9" customHeight="1" x14ac:dyDescent="0.55000000000000004">
      <c r="B21" s="5">
        <v>11</v>
      </c>
      <c r="C21" s="26"/>
      <c r="D21" s="27"/>
      <c r="E21" s="28"/>
      <c r="F21" s="29"/>
      <c r="G21" s="30"/>
      <c r="H21" s="27"/>
      <c r="I21" s="31"/>
      <c r="J21" s="43" t="str">
        <f t="shared" si="0"/>
        <v/>
      </c>
      <c r="K21" s="32"/>
      <c r="L21" s="27"/>
      <c r="M21" s="28"/>
      <c r="N21" s="29"/>
      <c r="O21" s="30"/>
      <c r="P21" s="20"/>
      <c r="Q21" s="31"/>
    </row>
    <row r="22" spans="2:20" s="2" customFormat="1" ht="15.9" customHeight="1" x14ac:dyDescent="0.55000000000000004">
      <c r="B22" s="5">
        <v>12</v>
      </c>
      <c r="C22" s="26"/>
      <c r="D22" s="27"/>
      <c r="E22" s="28"/>
      <c r="F22" s="29"/>
      <c r="G22" s="30"/>
      <c r="H22" s="27"/>
      <c r="I22" s="31"/>
      <c r="J22" s="43" t="str">
        <f t="shared" si="0"/>
        <v/>
      </c>
      <c r="K22" s="32"/>
      <c r="L22" s="27"/>
      <c r="M22" s="28"/>
      <c r="N22" s="29"/>
      <c r="O22" s="30"/>
      <c r="P22" s="20"/>
      <c r="Q22" s="31"/>
    </row>
    <row r="23" spans="2:20" s="2" customFormat="1" ht="15.9" customHeight="1" x14ac:dyDescent="0.55000000000000004">
      <c r="B23" s="5">
        <v>13</v>
      </c>
      <c r="C23" s="26"/>
      <c r="D23" s="27"/>
      <c r="E23" s="28"/>
      <c r="F23" s="29"/>
      <c r="G23" s="30"/>
      <c r="H23" s="27"/>
      <c r="I23" s="31"/>
      <c r="J23" s="43" t="str">
        <f t="shared" si="0"/>
        <v/>
      </c>
      <c r="K23" s="32"/>
      <c r="L23" s="27"/>
      <c r="M23" s="28"/>
      <c r="N23" s="29"/>
      <c r="O23" s="30"/>
      <c r="P23" s="20"/>
      <c r="Q23" s="31"/>
    </row>
    <row r="24" spans="2:20" s="2" customFormat="1" ht="15.9" customHeight="1" x14ac:dyDescent="0.55000000000000004">
      <c r="B24" s="5">
        <v>14</v>
      </c>
      <c r="C24" s="26"/>
      <c r="D24" s="27"/>
      <c r="E24" s="28"/>
      <c r="F24" s="29"/>
      <c r="G24" s="30"/>
      <c r="H24" s="27"/>
      <c r="I24" s="31"/>
      <c r="J24" s="43" t="str">
        <f t="shared" si="0"/>
        <v/>
      </c>
      <c r="K24" s="32"/>
      <c r="L24" s="27"/>
      <c r="M24" s="28"/>
      <c r="N24" s="29"/>
      <c r="O24" s="30"/>
      <c r="P24" s="20"/>
      <c r="Q24" s="31"/>
    </row>
    <row r="25" spans="2:20" s="2" customFormat="1" ht="15.9" customHeight="1" x14ac:dyDescent="0.55000000000000004">
      <c r="B25" s="5">
        <v>15</v>
      </c>
      <c r="C25" s="26"/>
      <c r="D25" s="27"/>
      <c r="E25" s="28"/>
      <c r="F25" s="29"/>
      <c r="G25" s="30"/>
      <c r="H25" s="27"/>
      <c r="I25" s="31"/>
      <c r="J25" s="43" t="str">
        <f t="shared" si="0"/>
        <v/>
      </c>
      <c r="K25" s="32"/>
      <c r="L25" s="27"/>
      <c r="M25" s="28"/>
      <c r="N25" s="29"/>
      <c r="O25" s="30"/>
      <c r="P25" s="20"/>
      <c r="Q25" s="31"/>
    </row>
    <row r="26" spans="2:20" ht="15.9" customHeight="1" thickBot="1" x14ac:dyDescent="0.25">
      <c r="B26" s="6">
        <v>16</v>
      </c>
      <c r="C26" s="33"/>
      <c r="D26" s="34"/>
      <c r="E26" s="35"/>
      <c r="F26" s="36"/>
      <c r="G26" s="37"/>
      <c r="H26" s="34"/>
      <c r="I26" s="38"/>
      <c r="J26" s="44" t="str">
        <f t="shared" si="0"/>
        <v/>
      </c>
      <c r="K26" s="39"/>
      <c r="L26" s="34"/>
      <c r="M26" s="35"/>
      <c r="N26" s="36"/>
      <c r="O26" s="37"/>
      <c r="P26" s="52"/>
      <c r="Q26" s="38"/>
      <c r="S26" s="2"/>
      <c r="T26" s="2"/>
    </row>
    <row r="27" spans="2:20" s="2" customFormat="1" ht="18.75" customHeight="1" thickBot="1" x14ac:dyDescent="0.25">
      <c r="B27" s="1"/>
      <c r="C27" s="1"/>
      <c r="D27" s="1"/>
      <c r="E27" s="1"/>
      <c r="F27" s="1"/>
      <c r="G27" s="1"/>
      <c r="H27" s="1"/>
      <c r="I27" s="47" t="s">
        <v>108</v>
      </c>
      <c r="J27" s="48">
        <f>SUM(J11:J26)</f>
        <v>0</v>
      </c>
      <c r="K27" s="1"/>
      <c r="S27" s="1"/>
      <c r="T27" s="1"/>
    </row>
    <row r="28" spans="2:20" s="2" customFormat="1" ht="15.9" customHeight="1" thickBot="1" x14ac:dyDescent="0.25">
      <c r="B28" s="1" t="s">
        <v>20</v>
      </c>
      <c r="C28" s="1"/>
      <c r="D28" s="1"/>
      <c r="E28" s="1"/>
      <c r="F28" s="1"/>
      <c r="G28" s="1"/>
      <c r="H28" s="1"/>
      <c r="I28" s="1"/>
      <c r="J28" s="1"/>
      <c r="K28" s="1"/>
    </row>
    <row r="29" spans="2:20" s="2" customFormat="1" ht="15.9" customHeight="1" x14ac:dyDescent="0.55000000000000004">
      <c r="B29" s="67"/>
      <c r="C29" s="68"/>
      <c r="D29" s="68"/>
      <c r="E29" s="68"/>
      <c r="F29" s="68"/>
      <c r="G29" s="68"/>
      <c r="H29" s="68"/>
      <c r="I29" s="68"/>
      <c r="J29" s="68"/>
      <c r="K29" s="69"/>
    </row>
    <row r="30" spans="2:20" s="2" customFormat="1" ht="15.9" customHeight="1" x14ac:dyDescent="0.55000000000000004">
      <c r="B30" s="62"/>
      <c r="C30" s="63"/>
      <c r="D30" s="63"/>
      <c r="E30" s="63"/>
      <c r="F30" s="63"/>
      <c r="G30" s="63"/>
      <c r="H30" s="63"/>
      <c r="I30" s="63"/>
      <c r="J30" s="63"/>
      <c r="K30" s="64"/>
    </row>
    <row r="31" spans="2:20" ht="15.9" customHeight="1" x14ac:dyDescent="0.2">
      <c r="B31" s="62"/>
      <c r="C31" s="63"/>
      <c r="D31" s="63"/>
      <c r="E31" s="63"/>
      <c r="F31" s="63"/>
      <c r="G31" s="63"/>
      <c r="H31" s="63"/>
      <c r="I31" s="63"/>
      <c r="J31" s="63"/>
      <c r="K31" s="64"/>
    </row>
    <row r="32" spans="2:20" s="2" customFormat="1" ht="15.9" customHeight="1" thickBot="1" x14ac:dyDescent="0.6">
      <c r="B32" s="56"/>
      <c r="C32" s="57"/>
      <c r="D32" s="57"/>
      <c r="E32" s="57"/>
      <c r="F32" s="57"/>
      <c r="G32" s="57"/>
      <c r="H32" s="57"/>
      <c r="I32" s="57"/>
      <c r="J32" s="57"/>
      <c r="K32" s="58"/>
    </row>
    <row r="33" spans="2:11" s="2" customFormat="1" ht="15.9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ht="18.75" customHeight="1" x14ac:dyDescent="0.2"/>
    <row r="39" spans="2:11" s="2" customForma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s="2" customForma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s="2" customFormat="1" ht="18.7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s="2" customFormat="1" ht="18.75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s="2" customFormat="1" ht="18.7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s="2" customFormat="1" ht="18.7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</row>
    <row r="47" spans="2:11" ht="18" customHeight="1" x14ac:dyDescent="0.2"/>
    <row r="48" spans="2:11" ht="18" customHeight="1" x14ac:dyDescent="0.2"/>
    <row r="49" ht="18" customHeight="1" x14ac:dyDescent="0.2"/>
    <row r="50" ht="18" customHeight="1" x14ac:dyDescent="0.2"/>
  </sheetData>
  <sheetProtection sheet="1" objects="1" scenarios="1"/>
  <mergeCells count="22">
    <mergeCell ref="B31:K31"/>
    <mergeCell ref="B5:D5"/>
    <mergeCell ref="L8:Q8"/>
    <mergeCell ref="L9:M9"/>
    <mergeCell ref="N9:O9"/>
    <mergeCell ref="P9:Q9"/>
    <mergeCell ref="B6:D6"/>
    <mergeCell ref="B32:K32"/>
    <mergeCell ref="B1:K1"/>
    <mergeCell ref="D9:E9"/>
    <mergeCell ref="F9:G9"/>
    <mergeCell ref="H9:I9"/>
    <mergeCell ref="B30:K30"/>
    <mergeCell ref="J9:J10"/>
    <mergeCell ref="B29:K29"/>
    <mergeCell ref="E6:K6"/>
    <mergeCell ref="E5:K5"/>
    <mergeCell ref="E4:K4"/>
    <mergeCell ref="E3:K3"/>
    <mergeCell ref="C9:C10"/>
    <mergeCell ref="B3:D3"/>
    <mergeCell ref="B4:D4"/>
  </mergeCells>
  <phoneticPr fontId="1"/>
  <dataValidations count="2">
    <dataValidation type="list" allowBlank="1" showInputMessage="1" showErrorMessage="1" sqref="F2" xr:uid="{00000000-0002-0000-0000-000000000000}">
      <formula1>"(新規),(変更)"</formula1>
    </dataValidation>
    <dataValidation type="list" allowBlank="1" showInputMessage="1" showErrorMessage="1" sqref="C11:C26" xr:uid="{00000000-0002-0000-0000-000001000000}">
      <formula1>$S$4:$S$8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56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値!$E$2:$E$8</xm:f>
          </x14:formula1>
          <xm:sqref>H11:H26 P11:P26</xm:sqref>
        </x14:dataValidation>
        <x14:dataValidation type="list" allowBlank="1" showInputMessage="1" showErrorMessage="1" xr:uid="{00000000-0002-0000-0000-000003000000}">
          <x14:formula1>
            <xm:f>団体リスト!$A$2:$A$34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3"/>
  <sheetViews>
    <sheetView topLeftCell="A11" workbookViewId="0">
      <selection activeCell="A33" sqref="A33"/>
    </sheetView>
  </sheetViews>
  <sheetFormatPr defaultRowHeight="18" x14ac:dyDescent="0.55000000000000004"/>
  <cols>
    <col min="1" max="1" width="44.1640625" bestFit="1" customWidth="1"/>
  </cols>
  <sheetData>
    <row r="1" spans="1:1" x14ac:dyDescent="0.55000000000000004">
      <c r="A1" t="s">
        <v>0</v>
      </c>
    </row>
    <row r="2" spans="1:1" x14ac:dyDescent="0.55000000000000004">
      <c r="A2" t="s">
        <v>136</v>
      </c>
    </row>
    <row r="3" spans="1:1" x14ac:dyDescent="0.55000000000000004">
      <c r="A3" t="s">
        <v>98</v>
      </c>
    </row>
    <row r="4" spans="1:1" x14ac:dyDescent="0.55000000000000004">
      <c r="A4" t="s">
        <v>115</v>
      </c>
    </row>
    <row r="5" spans="1:1" x14ac:dyDescent="0.55000000000000004">
      <c r="A5" t="s">
        <v>116</v>
      </c>
    </row>
    <row r="6" spans="1:1" x14ac:dyDescent="0.55000000000000004">
      <c r="A6" t="s">
        <v>137</v>
      </c>
    </row>
    <row r="7" spans="1:1" x14ac:dyDescent="0.55000000000000004">
      <c r="A7" t="s">
        <v>22</v>
      </c>
    </row>
    <row r="8" spans="1:1" x14ac:dyDescent="0.55000000000000004">
      <c r="A8" t="s">
        <v>138</v>
      </c>
    </row>
    <row r="9" spans="1:1" x14ac:dyDescent="0.55000000000000004">
      <c r="A9" t="s">
        <v>24</v>
      </c>
    </row>
    <row r="10" spans="1:1" x14ac:dyDescent="0.55000000000000004">
      <c r="A10" t="s">
        <v>25</v>
      </c>
    </row>
    <row r="11" spans="1:1" x14ac:dyDescent="0.55000000000000004">
      <c r="A11" t="s">
        <v>117</v>
      </c>
    </row>
    <row r="12" spans="1:1" x14ac:dyDescent="0.55000000000000004">
      <c r="A12" t="s">
        <v>139</v>
      </c>
    </row>
    <row r="13" spans="1:1" x14ac:dyDescent="0.55000000000000004">
      <c r="A13" t="s">
        <v>119</v>
      </c>
    </row>
    <row r="14" spans="1:1" x14ac:dyDescent="0.55000000000000004">
      <c r="A14" t="s">
        <v>27</v>
      </c>
    </row>
    <row r="15" spans="1:1" x14ac:dyDescent="0.55000000000000004">
      <c r="A15" t="s">
        <v>28</v>
      </c>
    </row>
    <row r="16" spans="1:1" x14ac:dyDescent="0.55000000000000004">
      <c r="A16" t="s">
        <v>29</v>
      </c>
    </row>
    <row r="17" spans="1:1" x14ac:dyDescent="0.55000000000000004">
      <c r="A17" t="s">
        <v>140</v>
      </c>
    </row>
    <row r="18" spans="1:1" x14ac:dyDescent="0.55000000000000004">
      <c r="A18" t="s">
        <v>31</v>
      </c>
    </row>
    <row r="19" spans="1:1" x14ac:dyDescent="0.55000000000000004">
      <c r="A19" t="s">
        <v>32</v>
      </c>
    </row>
    <row r="20" spans="1:1" x14ac:dyDescent="0.55000000000000004">
      <c r="A20" t="s">
        <v>141</v>
      </c>
    </row>
    <row r="21" spans="1:1" x14ac:dyDescent="0.55000000000000004">
      <c r="A21" t="s">
        <v>142</v>
      </c>
    </row>
    <row r="22" spans="1:1" x14ac:dyDescent="0.55000000000000004">
      <c r="A22" t="s">
        <v>143</v>
      </c>
    </row>
    <row r="23" spans="1:1" x14ac:dyDescent="0.55000000000000004">
      <c r="A23" t="s">
        <v>144</v>
      </c>
    </row>
    <row r="24" spans="1:1" x14ac:dyDescent="0.55000000000000004">
      <c r="A24" t="s">
        <v>145</v>
      </c>
    </row>
    <row r="25" spans="1:1" x14ac:dyDescent="0.55000000000000004">
      <c r="A25" t="s">
        <v>146</v>
      </c>
    </row>
    <row r="26" spans="1:1" x14ac:dyDescent="0.55000000000000004">
      <c r="A26" t="s">
        <v>147</v>
      </c>
    </row>
    <row r="27" spans="1:1" x14ac:dyDescent="0.55000000000000004">
      <c r="A27" t="s">
        <v>148</v>
      </c>
    </row>
    <row r="28" spans="1:1" x14ac:dyDescent="0.55000000000000004">
      <c r="A28" t="s">
        <v>149</v>
      </c>
    </row>
    <row r="29" spans="1:1" x14ac:dyDescent="0.55000000000000004">
      <c r="A29" t="s">
        <v>150</v>
      </c>
    </row>
    <row r="30" spans="1:1" x14ac:dyDescent="0.55000000000000004">
      <c r="A30" t="s">
        <v>151</v>
      </c>
    </row>
    <row r="31" spans="1:1" x14ac:dyDescent="0.55000000000000004">
      <c r="A31" t="s">
        <v>152</v>
      </c>
    </row>
    <row r="32" spans="1:1" x14ac:dyDescent="0.55000000000000004">
      <c r="A32" t="s">
        <v>153</v>
      </c>
    </row>
    <row r="33" spans="1:1" x14ac:dyDescent="0.55000000000000004">
      <c r="A33" t="s">
        <v>154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K37"/>
  <sheetViews>
    <sheetView workbookViewId="0">
      <selection activeCell="E3" sqref="E3:K3"/>
    </sheetView>
  </sheetViews>
  <sheetFormatPr defaultColWidth="9" defaultRowHeight="18" x14ac:dyDescent="0.55000000000000004"/>
  <cols>
    <col min="1" max="1" width="21.58203125" style="13" bestFit="1" customWidth="1"/>
    <col min="2" max="2" width="9" style="13"/>
    <col min="3" max="3" width="9.4140625" style="13" bestFit="1" customWidth="1"/>
    <col min="4" max="4" width="3.5" style="13" bestFit="1" customWidth="1"/>
    <col min="5" max="5" width="21.58203125" style="13" bestFit="1" customWidth="1"/>
    <col min="6" max="6" width="24" style="13" bestFit="1" customWidth="1"/>
    <col min="7" max="7" width="29.5" style="13" customWidth="1"/>
    <col min="8" max="8" width="9" style="13"/>
    <col min="9" max="9" width="7.08203125" style="13" bestFit="1" customWidth="1"/>
    <col min="10" max="10" width="7.08203125" style="13" customWidth="1"/>
    <col min="11" max="11" width="30.08203125" style="13" bestFit="1" customWidth="1"/>
    <col min="12" max="16384" width="9" style="13"/>
  </cols>
  <sheetData>
    <row r="1" spans="1:11" x14ac:dyDescent="0.55000000000000004">
      <c r="A1" s="14" t="s">
        <v>0</v>
      </c>
      <c r="B1" s="14" t="s">
        <v>106</v>
      </c>
      <c r="C1" s="14" t="s">
        <v>104</v>
      </c>
      <c r="D1" s="14"/>
      <c r="E1" s="14" t="s">
        <v>105</v>
      </c>
      <c r="F1" s="14" t="s">
        <v>4</v>
      </c>
      <c r="G1" s="14" t="s">
        <v>95</v>
      </c>
      <c r="H1" s="14" t="s">
        <v>8</v>
      </c>
      <c r="I1" s="14" t="s">
        <v>96</v>
      </c>
      <c r="J1" s="14" t="s">
        <v>109</v>
      </c>
      <c r="K1" s="14" t="s">
        <v>21</v>
      </c>
    </row>
    <row r="2" spans="1:11" x14ac:dyDescent="0.55000000000000004">
      <c r="A2" s="14" t="str">
        <f>IF(AND(エントリーフォーム!$E$3&lt;&gt;"",E2&lt;&gt;""),エントリーフォーム!$E$3,"")</f>
        <v/>
      </c>
      <c r="B2" s="14" t="str">
        <f>IF(A2&lt;&gt;"",VLOOKUP(A2,値!$A$2:$B$37,2,FALSE),"")</f>
        <v/>
      </c>
      <c r="C2" s="49" t="s">
        <v>129</v>
      </c>
      <c r="D2" s="14">
        <f>エントリーフォーム!B11</f>
        <v>1</v>
      </c>
      <c r="E2" s="14" t="str">
        <f>IF(エントリーフォーム!C11&lt;&gt;"",エントリーフォーム!C11,"")</f>
        <v/>
      </c>
      <c r="F2" s="14" t="str">
        <f>TRIM(エントリーフォーム!D11)&amp;" "&amp;TRIM(エントリーフォーム!E11)</f>
        <v xml:space="preserve"> </v>
      </c>
      <c r="G2" s="14" t="str">
        <f>TRIM(エントリーフォーム!F11)&amp;" "&amp;TRIM(エントリーフォーム!G11)</f>
        <v xml:space="preserve"> </v>
      </c>
      <c r="H2" s="14" t="str">
        <f>IF(エントリーフォーム!H11&lt;&gt;"",エントリーフォーム!H11,"")</f>
        <v/>
      </c>
      <c r="I2" s="14" t="str">
        <f>IF(エントリーフォーム!I11&lt;&gt;"",エントリーフォーム!I11,"")</f>
        <v/>
      </c>
      <c r="J2" s="14" t="str">
        <f>IF(エントリーフォーム!J11&lt;&gt;"",エントリーフォーム!J11,"")</f>
        <v/>
      </c>
      <c r="K2" s="14" t="str">
        <f>IF(エントリーフォーム!K11&lt;&gt;"",エントリーフォーム!K11,"")</f>
        <v/>
      </c>
    </row>
    <row r="3" spans="1:11" x14ac:dyDescent="0.55000000000000004">
      <c r="A3" s="14" t="str">
        <f>IF(AND(エントリーフォーム!$E$3&lt;&gt;"",E3&lt;&gt;""),エントリーフォーム!$E$3,"")</f>
        <v/>
      </c>
      <c r="B3" s="14" t="str">
        <f>IF(A3&lt;&gt;"",VLOOKUP(A3,値!$A$2:$B$37,2,FALSE),"")</f>
        <v/>
      </c>
      <c r="C3" s="49" t="s">
        <v>129</v>
      </c>
      <c r="D3" s="14">
        <f>エントリーフォーム!B12</f>
        <v>2</v>
      </c>
      <c r="E3" s="14" t="str">
        <f>IF(エントリーフォーム!C12&lt;&gt;"",エントリーフォーム!C12,"")</f>
        <v/>
      </c>
      <c r="F3" s="14" t="str">
        <f>TRIM(エントリーフォーム!D12)&amp;" "&amp;TRIM(エントリーフォーム!E12)</f>
        <v xml:space="preserve"> </v>
      </c>
      <c r="G3" s="14" t="str">
        <f>TRIM(エントリーフォーム!F12)&amp;" "&amp;TRIM(エントリーフォーム!G12)</f>
        <v xml:space="preserve"> </v>
      </c>
      <c r="H3" s="14" t="str">
        <f>IF(エントリーフォーム!H12&lt;&gt;"",エントリーフォーム!H12,"")</f>
        <v/>
      </c>
      <c r="I3" s="14" t="str">
        <f>IF(エントリーフォーム!I12&lt;&gt;"",エントリーフォーム!I12,"")</f>
        <v/>
      </c>
      <c r="J3" s="14" t="str">
        <f>IF(エントリーフォーム!J12&lt;&gt;"",エントリーフォーム!J12,"")</f>
        <v/>
      </c>
      <c r="K3" s="14" t="str">
        <f>IF(エントリーフォーム!K12&lt;&gt;"",エントリーフォーム!K12,"")</f>
        <v/>
      </c>
    </row>
    <row r="4" spans="1:11" x14ac:dyDescent="0.55000000000000004">
      <c r="A4" s="14" t="str">
        <f>IF(AND(エントリーフォーム!$E$3&lt;&gt;"",E4&lt;&gt;""),エントリーフォーム!$E$3,"")</f>
        <v/>
      </c>
      <c r="B4" s="14" t="str">
        <f>IF(A4&lt;&gt;"",VLOOKUP(A4,値!$A$2:$B$37,2,FALSE),"")</f>
        <v/>
      </c>
      <c r="C4" s="49" t="s">
        <v>129</v>
      </c>
      <c r="D4" s="14">
        <f>エントリーフォーム!B13</f>
        <v>3</v>
      </c>
      <c r="E4" s="14" t="str">
        <f>IF(エントリーフォーム!C13&lt;&gt;"",エントリーフォーム!C13,"")</f>
        <v/>
      </c>
      <c r="F4" s="14" t="str">
        <f>TRIM(エントリーフォーム!D13)&amp;" "&amp;TRIM(エントリーフォーム!E13)</f>
        <v xml:space="preserve"> </v>
      </c>
      <c r="G4" s="14" t="str">
        <f>TRIM(エントリーフォーム!F13)&amp;" "&amp;TRIM(エントリーフォーム!G13)</f>
        <v xml:space="preserve"> </v>
      </c>
      <c r="H4" s="14" t="str">
        <f>IF(エントリーフォーム!H13&lt;&gt;"",エントリーフォーム!H13,"")</f>
        <v/>
      </c>
      <c r="I4" s="14" t="str">
        <f>IF(エントリーフォーム!I13&lt;&gt;"",エントリーフォーム!I13,"")</f>
        <v/>
      </c>
      <c r="J4" s="14" t="str">
        <f>IF(エントリーフォーム!J13&lt;&gt;"",エントリーフォーム!J13,"")</f>
        <v/>
      </c>
      <c r="K4" s="14" t="str">
        <f>IF(エントリーフォーム!K13&lt;&gt;"",エントリーフォーム!K13,"")</f>
        <v/>
      </c>
    </row>
    <row r="5" spans="1:11" x14ac:dyDescent="0.55000000000000004">
      <c r="A5" s="14" t="str">
        <f>IF(AND(エントリーフォーム!$E$3&lt;&gt;"",E5&lt;&gt;""),エントリーフォーム!$E$3,"")</f>
        <v/>
      </c>
      <c r="B5" s="14" t="str">
        <f>IF(A5&lt;&gt;"",VLOOKUP(A5,値!$A$2:$B$37,2,FALSE),"")</f>
        <v/>
      </c>
      <c r="C5" s="49" t="s">
        <v>129</v>
      </c>
      <c r="D5" s="14">
        <f>エントリーフォーム!B14</f>
        <v>4</v>
      </c>
      <c r="E5" s="14" t="str">
        <f>IF(エントリーフォーム!C14&lt;&gt;"",エントリーフォーム!C14,"")</f>
        <v/>
      </c>
      <c r="F5" s="14" t="str">
        <f>TRIM(エントリーフォーム!D14)&amp;" "&amp;TRIM(エントリーフォーム!E14)</f>
        <v xml:space="preserve"> </v>
      </c>
      <c r="G5" s="14" t="str">
        <f>TRIM(エントリーフォーム!F14)&amp;" "&amp;TRIM(エントリーフォーム!G14)</f>
        <v xml:space="preserve"> </v>
      </c>
      <c r="H5" s="14" t="str">
        <f>IF(エントリーフォーム!H14&lt;&gt;"",エントリーフォーム!H14,"")</f>
        <v/>
      </c>
      <c r="I5" s="14" t="str">
        <f>IF(エントリーフォーム!I14&lt;&gt;"",エントリーフォーム!I14,"")</f>
        <v/>
      </c>
      <c r="J5" s="14" t="str">
        <f>IF(エントリーフォーム!J14&lt;&gt;"",エントリーフォーム!J14,"")</f>
        <v/>
      </c>
      <c r="K5" s="14" t="str">
        <f>IF(エントリーフォーム!K14&lt;&gt;"",エントリーフォーム!K14,"")</f>
        <v/>
      </c>
    </row>
    <row r="6" spans="1:11" x14ac:dyDescent="0.55000000000000004">
      <c r="A6" s="14" t="str">
        <f>IF(AND(エントリーフォーム!$E$3&lt;&gt;"",E6&lt;&gt;""),エントリーフォーム!$E$3,"")</f>
        <v/>
      </c>
      <c r="B6" s="14" t="str">
        <f>IF(A6&lt;&gt;"",VLOOKUP(A6,値!$A$2:$B$37,2,FALSE),"")</f>
        <v/>
      </c>
      <c r="C6" s="49" t="s">
        <v>129</v>
      </c>
      <c r="D6" s="14">
        <f>エントリーフォーム!B15</f>
        <v>5</v>
      </c>
      <c r="E6" s="14" t="str">
        <f>IF(エントリーフォーム!C15&lt;&gt;"",エントリーフォーム!C15,"")</f>
        <v/>
      </c>
      <c r="F6" s="14" t="str">
        <f>TRIM(エントリーフォーム!D15)&amp;" "&amp;TRIM(エントリーフォーム!E15)</f>
        <v xml:space="preserve"> </v>
      </c>
      <c r="G6" s="14" t="str">
        <f>TRIM(エントリーフォーム!F15)&amp;" "&amp;TRIM(エントリーフォーム!G15)</f>
        <v xml:space="preserve"> </v>
      </c>
      <c r="H6" s="14" t="str">
        <f>IF(エントリーフォーム!H15&lt;&gt;"",エントリーフォーム!H15,"")</f>
        <v/>
      </c>
      <c r="I6" s="14" t="str">
        <f>IF(エントリーフォーム!I15&lt;&gt;"",エントリーフォーム!I15,"")</f>
        <v/>
      </c>
      <c r="J6" s="14" t="str">
        <f>IF(エントリーフォーム!J15&lt;&gt;"",エントリーフォーム!J15,"")</f>
        <v/>
      </c>
      <c r="K6" s="14" t="str">
        <f>IF(エントリーフォーム!K15&lt;&gt;"",エントリーフォーム!K15,"")</f>
        <v/>
      </c>
    </row>
    <row r="7" spans="1:11" x14ac:dyDescent="0.55000000000000004">
      <c r="A7" s="14" t="str">
        <f>IF(AND(エントリーフォーム!$E$3&lt;&gt;"",E7&lt;&gt;""),エントリーフォーム!$E$3,"")</f>
        <v/>
      </c>
      <c r="B7" s="14" t="str">
        <f>IF(A7&lt;&gt;"",VLOOKUP(A7,値!$A$2:$B$37,2,FALSE),"")</f>
        <v/>
      </c>
      <c r="C7" s="49" t="s">
        <v>129</v>
      </c>
      <c r="D7" s="14">
        <f>エントリーフォーム!B16</f>
        <v>6</v>
      </c>
      <c r="E7" s="14" t="str">
        <f>IF(エントリーフォーム!C16&lt;&gt;"",エントリーフォーム!C16,"")</f>
        <v/>
      </c>
      <c r="F7" s="14" t="str">
        <f>TRIM(エントリーフォーム!D16)&amp;" "&amp;TRIM(エントリーフォーム!E16)</f>
        <v xml:space="preserve"> </v>
      </c>
      <c r="G7" s="14" t="str">
        <f>TRIM(エントリーフォーム!F16)&amp;" "&amp;TRIM(エントリーフォーム!G16)</f>
        <v xml:space="preserve"> </v>
      </c>
      <c r="H7" s="14" t="str">
        <f>IF(エントリーフォーム!H16&lt;&gt;"",エントリーフォーム!H16,"")</f>
        <v/>
      </c>
      <c r="I7" s="14" t="str">
        <f>IF(エントリーフォーム!I16&lt;&gt;"",エントリーフォーム!I16,"")</f>
        <v/>
      </c>
      <c r="J7" s="14" t="str">
        <f>IF(エントリーフォーム!J16&lt;&gt;"",エントリーフォーム!J16,"")</f>
        <v/>
      </c>
      <c r="K7" s="14" t="str">
        <f>IF(エントリーフォーム!K16&lt;&gt;"",エントリーフォーム!K16,"")</f>
        <v/>
      </c>
    </row>
    <row r="8" spans="1:11" x14ac:dyDescent="0.55000000000000004">
      <c r="A8" s="14" t="str">
        <f>IF(AND(エントリーフォーム!$E$3&lt;&gt;"",E8&lt;&gt;""),エントリーフォーム!$E$3,"")</f>
        <v/>
      </c>
      <c r="B8" s="14" t="str">
        <f>IF(A8&lt;&gt;"",VLOOKUP(A8,値!$A$2:$B$37,2,FALSE),"")</f>
        <v/>
      </c>
      <c r="C8" s="49" t="s">
        <v>129</v>
      </c>
      <c r="D8" s="14">
        <f>エントリーフォーム!B17</f>
        <v>7</v>
      </c>
      <c r="E8" s="14" t="str">
        <f>IF(エントリーフォーム!C17&lt;&gt;"",エントリーフォーム!C17,"")</f>
        <v/>
      </c>
      <c r="F8" s="14" t="str">
        <f>TRIM(エントリーフォーム!D17)&amp;" "&amp;TRIM(エントリーフォーム!E17)</f>
        <v xml:space="preserve"> </v>
      </c>
      <c r="G8" s="14" t="str">
        <f>TRIM(エントリーフォーム!F17)&amp;" "&amp;TRIM(エントリーフォーム!G17)</f>
        <v xml:space="preserve"> </v>
      </c>
      <c r="H8" s="14" t="str">
        <f>IF(エントリーフォーム!H17&lt;&gt;"",エントリーフォーム!H17,"")</f>
        <v/>
      </c>
      <c r="I8" s="14" t="str">
        <f>IF(エントリーフォーム!I17&lt;&gt;"",エントリーフォーム!I17,"")</f>
        <v/>
      </c>
      <c r="J8" s="14" t="str">
        <f>IF(エントリーフォーム!J17&lt;&gt;"",エントリーフォーム!J17,"")</f>
        <v/>
      </c>
      <c r="K8" s="14" t="str">
        <f>IF(エントリーフォーム!K17&lt;&gt;"",エントリーフォーム!K17,"")</f>
        <v/>
      </c>
    </row>
    <row r="9" spans="1:11" x14ac:dyDescent="0.55000000000000004">
      <c r="A9" s="14" t="str">
        <f>IF(AND(エントリーフォーム!$E$3&lt;&gt;"",E9&lt;&gt;""),エントリーフォーム!$E$3,"")</f>
        <v/>
      </c>
      <c r="B9" s="14" t="str">
        <f>IF(A9&lt;&gt;"",VLOOKUP(A9,値!$A$2:$B$37,2,FALSE),"")</f>
        <v/>
      </c>
      <c r="C9" s="49" t="s">
        <v>129</v>
      </c>
      <c r="D9" s="14">
        <f>エントリーフォーム!B18</f>
        <v>8</v>
      </c>
      <c r="E9" s="14" t="str">
        <f>IF(エントリーフォーム!C18&lt;&gt;"",エントリーフォーム!C18,"")</f>
        <v/>
      </c>
      <c r="F9" s="14" t="str">
        <f>TRIM(エントリーフォーム!D18)&amp;" "&amp;TRIM(エントリーフォーム!E18)</f>
        <v xml:space="preserve"> </v>
      </c>
      <c r="G9" s="14" t="str">
        <f>TRIM(エントリーフォーム!F18)&amp;" "&amp;TRIM(エントリーフォーム!G18)</f>
        <v xml:space="preserve"> </v>
      </c>
      <c r="H9" s="14" t="str">
        <f>IF(エントリーフォーム!H18&lt;&gt;"",エントリーフォーム!H18,"")</f>
        <v/>
      </c>
      <c r="I9" s="14" t="str">
        <f>IF(エントリーフォーム!I18&lt;&gt;"",エントリーフォーム!I18,"")</f>
        <v/>
      </c>
      <c r="J9" s="14" t="str">
        <f>IF(エントリーフォーム!J18&lt;&gt;"",エントリーフォーム!J18,"")</f>
        <v/>
      </c>
      <c r="K9" s="14" t="str">
        <f>IF(エントリーフォーム!K18&lt;&gt;"",エントリーフォーム!K18,"")</f>
        <v/>
      </c>
    </row>
    <row r="10" spans="1:11" x14ac:dyDescent="0.55000000000000004">
      <c r="A10" s="14" t="str">
        <f>IF(AND(エントリーフォーム!$E$3&lt;&gt;"",E10&lt;&gt;""),エントリーフォーム!$E$3,"")</f>
        <v/>
      </c>
      <c r="B10" s="14" t="str">
        <f>IF(A10&lt;&gt;"",VLOOKUP(A10,値!$A$2:$B$37,2,FALSE),"")</f>
        <v/>
      </c>
      <c r="C10" s="49" t="s">
        <v>129</v>
      </c>
      <c r="D10" s="14">
        <f>エントリーフォーム!B19</f>
        <v>9</v>
      </c>
      <c r="E10" s="14" t="str">
        <f>IF(エントリーフォーム!C19&lt;&gt;"",エントリーフォーム!C19,"")</f>
        <v/>
      </c>
      <c r="F10" s="14" t="str">
        <f>TRIM(エントリーフォーム!D19)&amp;" "&amp;TRIM(エントリーフォーム!E19)</f>
        <v xml:space="preserve"> </v>
      </c>
      <c r="G10" s="14" t="str">
        <f>TRIM(エントリーフォーム!F19)&amp;" "&amp;TRIM(エントリーフォーム!G19)</f>
        <v xml:space="preserve"> </v>
      </c>
      <c r="H10" s="14" t="str">
        <f>IF(エントリーフォーム!H19&lt;&gt;"",エントリーフォーム!H19,"")</f>
        <v/>
      </c>
      <c r="I10" s="14" t="str">
        <f>IF(エントリーフォーム!I19&lt;&gt;"",エントリーフォーム!I19,"")</f>
        <v/>
      </c>
      <c r="J10" s="14" t="str">
        <f>IF(エントリーフォーム!J19&lt;&gt;"",エントリーフォーム!J19,"")</f>
        <v/>
      </c>
      <c r="K10" s="14" t="str">
        <f>IF(エントリーフォーム!K19&lt;&gt;"",エントリーフォーム!K19,"")</f>
        <v/>
      </c>
    </row>
    <row r="11" spans="1:11" x14ac:dyDescent="0.55000000000000004">
      <c r="A11" s="14" t="str">
        <f>IF(AND(エントリーフォーム!$E$3&lt;&gt;"",E11&lt;&gt;""),エントリーフォーム!$E$3,"")</f>
        <v/>
      </c>
      <c r="B11" s="14" t="str">
        <f>IF(A11&lt;&gt;"",VLOOKUP(A11,値!$A$2:$B$37,2,FALSE),"")</f>
        <v/>
      </c>
      <c r="C11" s="49" t="s">
        <v>129</v>
      </c>
      <c r="D11" s="14">
        <f>エントリーフォーム!B20</f>
        <v>10</v>
      </c>
      <c r="E11" s="14" t="str">
        <f>IF(エントリーフォーム!C20&lt;&gt;"",エントリーフォーム!C20,"")</f>
        <v/>
      </c>
      <c r="F11" s="14" t="str">
        <f>TRIM(エントリーフォーム!D20)&amp;" "&amp;TRIM(エントリーフォーム!E20)</f>
        <v xml:space="preserve"> </v>
      </c>
      <c r="G11" s="14" t="str">
        <f>TRIM(エントリーフォーム!F20)&amp;" "&amp;TRIM(エントリーフォーム!G20)</f>
        <v xml:space="preserve"> </v>
      </c>
      <c r="H11" s="14" t="str">
        <f>IF(エントリーフォーム!H20&lt;&gt;"",エントリーフォーム!H20,"")</f>
        <v/>
      </c>
      <c r="I11" s="14" t="str">
        <f>IF(エントリーフォーム!I20&lt;&gt;"",エントリーフォーム!I20,"")</f>
        <v/>
      </c>
      <c r="J11" s="14" t="str">
        <f>IF(エントリーフォーム!J20&lt;&gt;"",エントリーフォーム!J20,"")</f>
        <v/>
      </c>
      <c r="K11" s="14" t="str">
        <f>IF(エントリーフォーム!K20&lt;&gt;"",エントリーフォーム!K20,"")</f>
        <v/>
      </c>
    </row>
    <row r="12" spans="1:11" x14ac:dyDescent="0.55000000000000004">
      <c r="A12" s="14" t="str">
        <f>IF(AND(エントリーフォーム!$E$3&lt;&gt;"",E12&lt;&gt;""),エントリーフォーム!$E$3,"")</f>
        <v/>
      </c>
      <c r="B12" s="14" t="str">
        <f>IF(A12&lt;&gt;"",VLOOKUP(A12,値!$A$2:$B$37,2,FALSE),"")</f>
        <v/>
      </c>
      <c r="C12" s="49" t="s">
        <v>129</v>
      </c>
      <c r="D12" s="14">
        <f>エントリーフォーム!B21</f>
        <v>11</v>
      </c>
      <c r="E12" s="14" t="str">
        <f>IF(エントリーフォーム!C21&lt;&gt;"",エントリーフォーム!C21,"")</f>
        <v/>
      </c>
      <c r="F12" s="14" t="str">
        <f>TRIM(エントリーフォーム!D21)&amp;" "&amp;TRIM(エントリーフォーム!E21)</f>
        <v xml:space="preserve"> </v>
      </c>
      <c r="G12" s="14" t="str">
        <f>TRIM(エントリーフォーム!F21)&amp;" "&amp;TRIM(エントリーフォーム!G21)</f>
        <v xml:space="preserve"> </v>
      </c>
      <c r="H12" s="14" t="str">
        <f>IF(エントリーフォーム!H21&lt;&gt;"",エントリーフォーム!H21,"")</f>
        <v/>
      </c>
      <c r="I12" s="14" t="str">
        <f>IF(エントリーフォーム!I21&lt;&gt;"",エントリーフォーム!I21,"")</f>
        <v/>
      </c>
      <c r="J12" s="14" t="str">
        <f>IF(エントリーフォーム!J21&lt;&gt;"",エントリーフォーム!J21,"")</f>
        <v/>
      </c>
      <c r="K12" s="14" t="str">
        <f>IF(エントリーフォーム!K21&lt;&gt;"",エントリーフォーム!K21,"")</f>
        <v/>
      </c>
    </row>
    <row r="13" spans="1:11" x14ac:dyDescent="0.55000000000000004">
      <c r="A13" s="14" t="str">
        <f>IF(AND(エントリーフォーム!$E$3&lt;&gt;"",E13&lt;&gt;""),エントリーフォーム!$E$3,"")</f>
        <v/>
      </c>
      <c r="B13" s="14" t="str">
        <f>IF(A13&lt;&gt;"",VLOOKUP(A13,値!$A$2:$B$37,2,FALSE),"")</f>
        <v/>
      </c>
      <c r="C13" s="49" t="s">
        <v>129</v>
      </c>
      <c r="D13" s="14">
        <f>エントリーフォーム!B22</f>
        <v>12</v>
      </c>
      <c r="E13" s="14" t="str">
        <f>IF(エントリーフォーム!C22&lt;&gt;"",エントリーフォーム!C22,"")</f>
        <v/>
      </c>
      <c r="F13" s="14" t="str">
        <f>TRIM(エントリーフォーム!D22)&amp;" "&amp;TRIM(エントリーフォーム!E22)</f>
        <v xml:space="preserve"> </v>
      </c>
      <c r="G13" s="14" t="str">
        <f>TRIM(エントリーフォーム!F22)&amp;" "&amp;TRIM(エントリーフォーム!G22)</f>
        <v xml:space="preserve"> </v>
      </c>
      <c r="H13" s="14" t="str">
        <f>IF(エントリーフォーム!H22&lt;&gt;"",エントリーフォーム!H22,"")</f>
        <v/>
      </c>
      <c r="I13" s="14" t="str">
        <f>IF(エントリーフォーム!I22&lt;&gt;"",エントリーフォーム!I22,"")</f>
        <v/>
      </c>
      <c r="J13" s="14" t="str">
        <f>IF(エントリーフォーム!J22&lt;&gt;"",エントリーフォーム!J22,"")</f>
        <v/>
      </c>
      <c r="K13" s="14" t="str">
        <f>IF(エントリーフォーム!K22&lt;&gt;"",エントリーフォーム!K22,"")</f>
        <v/>
      </c>
    </row>
    <row r="14" spans="1:11" x14ac:dyDescent="0.55000000000000004">
      <c r="A14" s="14" t="str">
        <f>IF(AND(エントリーフォーム!$E$3&lt;&gt;"",E14&lt;&gt;""),エントリーフォーム!$E$3,"")</f>
        <v/>
      </c>
      <c r="B14" s="14" t="str">
        <f>IF(A14&lt;&gt;"",VLOOKUP(A14,値!$A$2:$B$37,2,FALSE),"")</f>
        <v/>
      </c>
      <c r="C14" s="49" t="s">
        <v>129</v>
      </c>
      <c r="D14" s="14">
        <f>エントリーフォーム!B23</f>
        <v>13</v>
      </c>
      <c r="E14" s="14" t="str">
        <f>IF(エントリーフォーム!C23&lt;&gt;"",エントリーフォーム!C23,"")</f>
        <v/>
      </c>
      <c r="F14" s="14" t="str">
        <f>TRIM(エントリーフォーム!D23)&amp;" "&amp;TRIM(エントリーフォーム!E23)</f>
        <v xml:space="preserve"> </v>
      </c>
      <c r="G14" s="14" t="str">
        <f>TRIM(エントリーフォーム!F23)&amp;" "&amp;TRIM(エントリーフォーム!G23)</f>
        <v xml:space="preserve"> </v>
      </c>
      <c r="H14" s="14" t="str">
        <f>IF(エントリーフォーム!H23&lt;&gt;"",エントリーフォーム!H23,"")</f>
        <v/>
      </c>
      <c r="I14" s="14" t="str">
        <f>IF(エントリーフォーム!I23&lt;&gt;"",エントリーフォーム!I23,"")</f>
        <v/>
      </c>
      <c r="J14" s="14" t="str">
        <f>IF(エントリーフォーム!J23&lt;&gt;"",エントリーフォーム!J23,"")</f>
        <v/>
      </c>
      <c r="K14" s="14" t="str">
        <f>IF(エントリーフォーム!K23&lt;&gt;"",エントリーフォーム!K23,"")</f>
        <v/>
      </c>
    </row>
    <row r="15" spans="1:11" x14ac:dyDescent="0.55000000000000004">
      <c r="A15" s="14" t="str">
        <f>IF(AND(エントリーフォーム!$E$3&lt;&gt;"",E15&lt;&gt;""),エントリーフォーム!$E$3,"")</f>
        <v/>
      </c>
      <c r="B15" s="14" t="str">
        <f>IF(A15&lt;&gt;"",VLOOKUP(A15,値!$A$2:$B$37,2,FALSE),"")</f>
        <v/>
      </c>
      <c r="C15" s="49" t="s">
        <v>129</v>
      </c>
      <c r="D15" s="14">
        <f>エントリーフォーム!B24</f>
        <v>14</v>
      </c>
      <c r="E15" s="14" t="str">
        <f>IF(エントリーフォーム!C24&lt;&gt;"",エントリーフォーム!C24,"")</f>
        <v/>
      </c>
      <c r="F15" s="14" t="str">
        <f>TRIM(エントリーフォーム!D24)&amp;" "&amp;TRIM(エントリーフォーム!E24)</f>
        <v xml:space="preserve"> </v>
      </c>
      <c r="G15" s="14" t="str">
        <f>TRIM(エントリーフォーム!F24)&amp;" "&amp;TRIM(エントリーフォーム!G24)</f>
        <v xml:space="preserve"> </v>
      </c>
      <c r="H15" s="14" t="str">
        <f>IF(エントリーフォーム!H24&lt;&gt;"",エントリーフォーム!H24,"")</f>
        <v/>
      </c>
      <c r="I15" s="14" t="str">
        <f>IF(エントリーフォーム!I24&lt;&gt;"",エントリーフォーム!I24,"")</f>
        <v/>
      </c>
      <c r="J15" s="14" t="str">
        <f>IF(エントリーフォーム!J24&lt;&gt;"",エントリーフォーム!J24,"")</f>
        <v/>
      </c>
      <c r="K15" s="14" t="str">
        <f>IF(エントリーフォーム!K24&lt;&gt;"",エントリーフォーム!K24,"")</f>
        <v/>
      </c>
    </row>
    <row r="16" spans="1:11" x14ac:dyDescent="0.55000000000000004">
      <c r="A16" s="14" t="str">
        <f>IF(AND(エントリーフォーム!$E$3&lt;&gt;"",E16&lt;&gt;""),エントリーフォーム!$E$3,"")</f>
        <v/>
      </c>
      <c r="B16" s="14" t="str">
        <f>IF(A16&lt;&gt;"",VLOOKUP(A16,値!$A$2:$B$37,2,FALSE),"")</f>
        <v/>
      </c>
      <c r="C16" s="49" t="s">
        <v>129</v>
      </c>
      <c r="D16" s="14">
        <f>エントリーフォーム!B25</f>
        <v>15</v>
      </c>
      <c r="E16" s="14" t="str">
        <f>IF(エントリーフォーム!C25&lt;&gt;"",エントリーフォーム!C25,"")</f>
        <v/>
      </c>
      <c r="F16" s="14" t="str">
        <f>TRIM(エントリーフォーム!D25)&amp;" "&amp;TRIM(エントリーフォーム!E25)</f>
        <v xml:space="preserve"> </v>
      </c>
      <c r="G16" s="14" t="str">
        <f>TRIM(エントリーフォーム!F25)&amp;" "&amp;TRIM(エントリーフォーム!G25)</f>
        <v xml:space="preserve"> </v>
      </c>
      <c r="H16" s="14" t="str">
        <f>IF(エントリーフォーム!H25&lt;&gt;"",エントリーフォーム!H25,"")</f>
        <v/>
      </c>
      <c r="I16" s="14" t="str">
        <f>IF(エントリーフォーム!I25&lt;&gt;"",エントリーフォーム!I25,"")</f>
        <v/>
      </c>
      <c r="J16" s="14" t="str">
        <f>IF(エントリーフォーム!J25&lt;&gt;"",エントリーフォーム!J25,"")</f>
        <v/>
      </c>
      <c r="K16" s="14" t="str">
        <f>IF(エントリーフォーム!K25&lt;&gt;"",エントリーフォーム!K25,"")</f>
        <v/>
      </c>
    </row>
    <row r="17" spans="1:11" x14ac:dyDescent="0.55000000000000004">
      <c r="A17" s="14" t="str">
        <f>IF(AND(エントリーフォーム!$E$3&lt;&gt;"",E17&lt;&gt;""),エントリーフォーム!$E$3,"")</f>
        <v/>
      </c>
      <c r="B17" s="14" t="str">
        <f>IF(A17&lt;&gt;"",VLOOKUP(A17,値!$A$2:$B$37,2,FALSE),"")</f>
        <v/>
      </c>
      <c r="C17" s="49" t="s">
        <v>129</v>
      </c>
      <c r="D17" s="14">
        <f>エントリーフォーム!B26</f>
        <v>16</v>
      </c>
      <c r="E17" s="14" t="str">
        <f>IF(エントリーフォーム!C26&lt;&gt;"",エントリーフォーム!C26,"")</f>
        <v/>
      </c>
      <c r="F17" s="14" t="str">
        <f>TRIM(エントリーフォーム!D26)&amp;" "&amp;TRIM(エントリーフォーム!E26)</f>
        <v xml:space="preserve"> </v>
      </c>
      <c r="G17" s="14" t="str">
        <f>TRIM(エントリーフォーム!F26)&amp;" "&amp;TRIM(エントリーフォーム!G26)</f>
        <v xml:space="preserve"> </v>
      </c>
      <c r="H17" s="14" t="str">
        <f>IF(エントリーフォーム!H26&lt;&gt;"",エントリーフォーム!H26,"")</f>
        <v/>
      </c>
      <c r="I17" s="14" t="str">
        <f>IF(エントリーフォーム!I26&lt;&gt;"",エントリーフォーム!I26,"")</f>
        <v/>
      </c>
      <c r="J17" s="14" t="str">
        <f>IF(エントリーフォーム!J26&lt;&gt;"",エントリーフォーム!J26,"")</f>
        <v/>
      </c>
      <c r="K17" s="14" t="str">
        <f>IF(エントリーフォーム!K26&lt;&gt;"",エントリーフォーム!K26,"")</f>
        <v/>
      </c>
    </row>
    <row r="18" spans="1:11" x14ac:dyDescent="0.55000000000000004">
      <c r="A18" s="17" t="str">
        <f>IF(AND(エントリーフォーム!$F$3&lt;&gt;"",F18&lt;&gt;""),エントリーフォーム!$F$3,"")</f>
        <v/>
      </c>
      <c r="B18" s="17" t="str">
        <f t="shared" ref="B18:B21" si="0">IF(A18&lt;&gt;"",$B$2,"")</f>
        <v/>
      </c>
      <c r="C18" s="50"/>
      <c r="D18" s="18"/>
      <c r="E18" s="17"/>
      <c r="F18" s="17"/>
      <c r="G18" s="17"/>
      <c r="H18" s="17"/>
      <c r="I18" s="17"/>
      <c r="J18" s="17"/>
      <c r="K18" s="17"/>
    </row>
    <row r="19" spans="1:11" x14ac:dyDescent="0.55000000000000004">
      <c r="A19" s="17" t="str">
        <f>IF(AND(エントリーフォーム!$F$3&lt;&gt;"",F19&lt;&gt;""),エントリーフォーム!$F$3,"")</f>
        <v/>
      </c>
      <c r="B19" s="17" t="str">
        <f t="shared" si="0"/>
        <v/>
      </c>
      <c r="C19" s="50"/>
      <c r="D19" s="18"/>
      <c r="E19" s="17"/>
      <c r="F19" s="17"/>
      <c r="G19" s="17"/>
      <c r="H19" s="17"/>
      <c r="I19" s="17"/>
      <c r="J19" s="17"/>
      <c r="K19" s="17"/>
    </row>
    <row r="20" spans="1:11" x14ac:dyDescent="0.55000000000000004">
      <c r="A20" s="17" t="str">
        <f>IF(AND(エントリーフォーム!$F$3&lt;&gt;"",F20&lt;&gt;""),エントリーフォーム!$F$3,"")</f>
        <v/>
      </c>
      <c r="B20" s="17" t="str">
        <f t="shared" si="0"/>
        <v/>
      </c>
      <c r="C20" s="50"/>
      <c r="D20" s="18"/>
      <c r="E20" s="17"/>
      <c r="F20" s="17"/>
      <c r="G20" s="17"/>
      <c r="H20" s="17"/>
      <c r="I20" s="17"/>
      <c r="J20" s="17"/>
      <c r="K20" s="17"/>
    </row>
    <row r="21" spans="1:11" x14ac:dyDescent="0.55000000000000004">
      <c r="A21" s="17" t="str">
        <f>IF(AND(エントリーフォーム!$F$3&lt;&gt;"",F21&lt;&gt;""),エントリーフォーム!$F$3,"")</f>
        <v/>
      </c>
      <c r="B21" s="17" t="str">
        <f t="shared" si="0"/>
        <v/>
      </c>
      <c r="C21" s="50"/>
      <c r="D21" s="18"/>
      <c r="E21" s="17"/>
      <c r="F21" s="17"/>
      <c r="G21" s="17"/>
      <c r="H21" s="17"/>
      <c r="I21" s="17"/>
      <c r="J21" s="17"/>
      <c r="K21" s="17"/>
    </row>
    <row r="22" spans="1:11" x14ac:dyDescent="0.55000000000000004">
      <c r="A22" s="14" t="e">
        <f>IF(AND(エントリーフォーム!$E$3&lt;&gt;"",E22&lt;&gt;""),エントリーフォーム!$E$3,"")</f>
        <v>#REF!</v>
      </c>
      <c r="B22" s="14" t="e">
        <f>IF(A22&lt;&gt;"",VLOOKUP(A22,値!$A$2:$B$37,2,FALSE),"")</f>
        <v>#REF!</v>
      </c>
      <c r="C22" s="49" t="s">
        <v>130</v>
      </c>
      <c r="D22" s="14" t="e">
        <f>エントリーフォーム!#REF!</f>
        <v>#REF!</v>
      </c>
      <c r="E22" s="14" t="e">
        <f>IF(エントリーフォーム!#REF!&lt;&gt;"",エントリーフォーム!#REF!,"")</f>
        <v>#REF!</v>
      </c>
      <c r="F22" s="14" t="e">
        <f>TRIM(エントリーフォーム!#REF!)&amp;" "&amp;TRIM(エントリーフォーム!#REF!)</f>
        <v>#REF!</v>
      </c>
      <c r="G22" s="14" t="e">
        <f>TRIM(エントリーフォーム!#REF!)&amp;" "&amp;TRIM(エントリーフォーム!#REF!)</f>
        <v>#REF!</v>
      </c>
      <c r="H22" s="14" t="e">
        <f>IF(エントリーフォーム!#REF!&lt;&gt;"",エントリーフォーム!#REF!,"")</f>
        <v>#REF!</v>
      </c>
      <c r="I22" s="14" t="e">
        <f>IF(エントリーフォーム!#REF!&lt;&gt;"",エントリーフォーム!#REF!,"")</f>
        <v>#REF!</v>
      </c>
      <c r="J22" s="14" t="e">
        <f>IF(エントリーフォーム!#REF!&lt;&gt;"",エントリーフォーム!#REF!,"")</f>
        <v>#REF!</v>
      </c>
      <c r="K22" s="14" t="e">
        <f>IF(エントリーフォーム!#REF!&lt;&gt;"",エントリーフォーム!#REF!,"")</f>
        <v>#REF!</v>
      </c>
    </row>
    <row r="23" spans="1:11" x14ac:dyDescent="0.55000000000000004">
      <c r="A23" s="14" t="e">
        <f>IF(AND(エントリーフォーム!$E$3&lt;&gt;"",E23&lt;&gt;""),エントリーフォーム!$E$3,"")</f>
        <v>#REF!</v>
      </c>
      <c r="B23" s="14" t="e">
        <f>IF(A23&lt;&gt;"",VLOOKUP(A23,値!$A$2:$B$37,2,FALSE),"")</f>
        <v>#REF!</v>
      </c>
      <c r="C23" s="49" t="s">
        <v>130</v>
      </c>
      <c r="D23" s="14" t="e">
        <f>エントリーフォーム!#REF!</f>
        <v>#REF!</v>
      </c>
      <c r="E23" s="14" t="e">
        <f>IF(エントリーフォーム!#REF!&lt;&gt;"",エントリーフォーム!#REF!,"")</f>
        <v>#REF!</v>
      </c>
      <c r="F23" s="14" t="e">
        <f>TRIM(エントリーフォーム!#REF!)&amp;" "&amp;TRIM(エントリーフォーム!#REF!)</f>
        <v>#REF!</v>
      </c>
      <c r="G23" s="14" t="e">
        <f>TRIM(エントリーフォーム!#REF!)&amp;" "&amp;TRIM(エントリーフォーム!#REF!)</f>
        <v>#REF!</v>
      </c>
      <c r="H23" s="14" t="e">
        <f>IF(エントリーフォーム!#REF!&lt;&gt;"",エントリーフォーム!#REF!,"")</f>
        <v>#REF!</v>
      </c>
      <c r="I23" s="14" t="e">
        <f>IF(エントリーフォーム!#REF!&lt;&gt;"",エントリーフォーム!#REF!,"")</f>
        <v>#REF!</v>
      </c>
      <c r="J23" s="14" t="e">
        <f>IF(エントリーフォーム!#REF!&lt;&gt;"",エントリーフォーム!#REF!,"")</f>
        <v>#REF!</v>
      </c>
      <c r="K23" s="14" t="e">
        <f>IF(エントリーフォーム!#REF!&lt;&gt;"",エントリーフォーム!#REF!,"")</f>
        <v>#REF!</v>
      </c>
    </row>
    <row r="24" spans="1:11" x14ac:dyDescent="0.55000000000000004">
      <c r="A24" s="14" t="e">
        <f>IF(AND(エントリーフォーム!$E$3&lt;&gt;"",E24&lt;&gt;""),エントリーフォーム!$E$3,"")</f>
        <v>#REF!</v>
      </c>
      <c r="B24" s="14" t="e">
        <f>IF(A24&lt;&gt;"",VLOOKUP(A24,値!$A$2:$B$37,2,FALSE),"")</f>
        <v>#REF!</v>
      </c>
      <c r="C24" s="49" t="s">
        <v>130</v>
      </c>
      <c r="D24" s="14" t="e">
        <f>エントリーフォーム!#REF!</f>
        <v>#REF!</v>
      </c>
      <c r="E24" s="14" t="e">
        <f>IF(エントリーフォーム!#REF!&lt;&gt;"",エントリーフォーム!#REF!,"")</f>
        <v>#REF!</v>
      </c>
      <c r="F24" s="14" t="e">
        <f>TRIM(エントリーフォーム!#REF!)&amp;" "&amp;TRIM(エントリーフォーム!#REF!)</f>
        <v>#REF!</v>
      </c>
      <c r="G24" s="14" t="e">
        <f>TRIM(エントリーフォーム!#REF!)&amp;" "&amp;TRIM(エントリーフォーム!#REF!)</f>
        <v>#REF!</v>
      </c>
      <c r="H24" s="14" t="e">
        <f>IF(エントリーフォーム!#REF!&lt;&gt;"",エントリーフォーム!#REF!,"")</f>
        <v>#REF!</v>
      </c>
      <c r="I24" s="14" t="e">
        <f>IF(エントリーフォーム!#REF!&lt;&gt;"",エントリーフォーム!#REF!,"")</f>
        <v>#REF!</v>
      </c>
      <c r="J24" s="14" t="e">
        <f>IF(エントリーフォーム!#REF!&lt;&gt;"",エントリーフォーム!#REF!,"")</f>
        <v>#REF!</v>
      </c>
      <c r="K24" s="14" t="e">
        <f>IF(エントリーフォーム!#REF!&lt;&gt;"",エントリーフォーム!#REF!,"")</f>
        <v>#REF!</v>
      </c>
    </row>
    <row r="25" spans="1:11" x14ac:dyDescent="0.55000000000000004">
      <c r="A25" s="14" t="e">
        <f>IF(AND(エントリーフォーム!$E$3&lt;&gt;"",E25&lt;&gt;""),エントリーフォーム!$E$3,"")</f>
        <v>#REF!</v>
      </c>
      <c r="B25" s="14" t="e">
        <f>IF(A25&lt;&gt;"",VLOOKUP(A25,値!$A$2:$B$37,2,FALSE),"")</f>
        <v>#REF!</v>
      </c>
      <c r="C25" s="49" t="s">
        <v>130</v>
      </c>
      <c r="D25" s="14" t="e">
        <f>エントリーフォーム!#REF!</f>
        <v>#REF!</v>
      </c>
      <c r="E25" s="14" t="e">
        <f>IF(エントリーフォーム!#REF!&lt;&gt;"",エントリーフォーム!#REF!,"")</f>
        <v>#REF!</v>
      </c>
      <c r="F25" s="14" t="e">
        <f>TRIM(エントリーフォーム!#REF!)&amp;" "&amp;TRIM(エントリーフォーム!#REF!)</f>
        <v>#REF!</v>
      </c>
      <c r="G25" s="14" t="e">
        <f>TRIM(エントリーフォーム!#REF!)&amp;" "&amp;TRIM(エントリーフォーム!#REF!)</f>
        <v>#REF!</v>
      </c>
      <c r="H25" s="14" t="e">
        <f>IF(エントリーフォーム!#REF!&lt;&gt;"",エントリーフォーム!#REF!,"")</f>
        <v>#REF!</v>
      </c>
      <c r="I25" s="14" t="e">
        <f>IF(エントリーフォーム!#REF!&lt;&gt;"",エントリーフォーム!#REF!,"")</f>
        <v>#REF!</v>
      </c>
      <c r="J25" s="14" t="e">
        <f>IF(エントリーフォーム!#REF!&lt;&gt;"",エントリーフォーム!#REF!,"")</f>
        <v>#REF!</v>
      </c>
      <c r="K25" s="14" t="e">
        <f>IF(エントリーフォーム!#REF!&lt;&gt;"",エントリーフォーム!#REF!,"")</f>
        <v>#REF!</v>
      </c>
    </row>
    <row r="26" spans="1:11" x14ac:dyDescent="0.55000000000000004">
      <c r="A26" s="14" t="e">
        <f>IF(AND(エントリーフォーム!$E$3&lt;&gt;"",E26&lt;&gt;""),エントリーフォーム!$E$3,"")</f>
        <v>#REF!</v>
      </c>
      <c r="B26" s="14" t="e">
        <f>IF(A26&lt;&gt;"",VLOOKUP(A26,値!$A$2:$B$37,2,FALSE),"")</f>
        <v>#REF!</v>
      </c>
      <c r="C26" s="49" t="s">
        <v>130</v>
      </c>
      <c r="D26" s="14" t="e">
        <f>エントリーフォーム!#REF!</f>
        <v>#REF!</v>
      </c>
      <c r="E26" s="14" t="e">
        <f>IF(エントリーフォーム!#REF!&lt;&gt;"",エントリーフォーム!#REF!,"")</f>
        <v>#REF!</v>
      </c>
      <c r="F26" s="14" t="e">
        <f>TRIM(エントリーフォーム!#REF!)&amp;" "&amp;TRIM(エントリーフォーム!#REF!)</f>
        <v>#REF!</v>
      </c>
      <c r="G26" s="14" t="e">
        <f>TRIM(エントリーフォーム!#REF!)&amp;" "&amp;TRIM(エントリーフォーム!#REF!)</f>
        <v>#REF!</v>
      </c>
      <c r="H26" s="14" t="e">
        <f>IF(エントリーフォーム!#REF!&lt;&gt;"",エントリーフォーム!#REF!,"")</f>
        <v>#REF!</v>
      </c>
      <c r="I26" s="14" t="e">
        <f>IF(エントリーフォーム!#REF!&lt;&gt;"",エントリーフォーム!#REF!,"")</f>
        <v>#REF!</v>
      </c>
      <c r="J26" s="14" t="e">
        <f>IF(エントリーフォーム!#REF!&lt;&gt;"",エントリーフォーム!#REF!,"")</f>
        <v>#REF!</v>
      </c>
      <c r="K26" s="14" t="e">
        <f>IF(エントリーフォーム!#REF!&lt;&gt;"",エントリーフォーム!#REF!,"")</f>
        <v>#REF!</v>
      </c>
    </row>
    <row r="27" spans="1:11" x14ac:dyDescent="0.55000000000000004">
      <c r="A27" s="14" t="e">
        <f>IF(AND(エントリーフォーム!$E$3&lt;&gt;"",E27&lt;&gt;""),エントリーフォーム!$E$3,"")</f>
        <v>#REF!</v>
      </c>
      <c r="B27" s="14" t="e">
        <f>IF(A27&lt;&gt;"",VLOOKUP(A27,値!$A$2:$B$37,2,FALSE),"")</f>
        <v>#REF!</v>
      </c>
      <c r="C27" s="49" t="s">
        <v>130</v>
      </c>
      <c r="D27" s="14" t="e">
        <f>エントリーフォーム!#REF!</f>
        <v>#REF!</v>
      </c>
      <c r="E27" s="14" t="e">
        <f>IF(エントリーフォーム!#REF!&lt;&gt;"",エントリーフォーム!#REF!,"")</f>
        <v>#REF!</v>
      </c>
      <c r="F27" s="14" t="e">
        <f>TRIM(エントリーフォーム!#REF!)&amp;" "&amp;TRIM(エントリーフォーム!#REF!)</f>
        <v>#REF!</v>
      </c>
      <c r="G27" s="14" t="e">
        <f>TRIM(エントリーフォーム!#REF!)&amp;" "&amp;TRIM(エントリーフォーム!#REF!)</f>
        <v>#REF!</v>
      </c>
      <c r="H27" s="14" t="e">
        <f>IF(エントリーフォーム!#REF!&lt;&gt;"",エントリーフォーム!#REF!,"")</f>
        <v>#REF!</v>
      </c>
      <c r="I27" s="14" t="e">
        <f>IF(エントリーフォーム!#REF!&lt;&gt;"",エントリーフォーム!#REF!,"")</f>
        <v>#REF!</v>
      </c>
      <c r="J27" s="14" t="e">
        <f>IF(エントリーフォーム!#REF!&lt;&gt;"",エントリーフォーム!#REF!,"")</f>
        <v>#REF!</v>
      </c>
      <c r="K27" s="14" t="e">
        <f>IF(エントリーフォーム!#REF!&lt;&gt;"",エントリーフォーム!#REF!,"")</f>
        <v>#REF!</v>
      </c>
    </row>
    <row r="28" spans="1:11" x14ac:dyDescent="0.55000000000000004">
      <c r="A28" s="14" t="e">
        <f>IF(AND(エントリーフォーム!$E$3&lt;&gt;"",E28&lt;&gt;""),エントリーフォーム!$E$3,"")</f>
        <v>#REF!</v>
      </c>
      <c r="B28" s="14" t="e">
        <f>IF(A28&lt;&gt;"",VLOOKUP(A28,値!$A$2:$B$37,2,FALSE),"")</f>
        <v>#REF!</v>
      </c>
      <c r="C28" s="49" t="s">
        <v>130</v>
      </c>
      <c r="D28" s="14" t="e">
        <f>エントリーフォーム!#REF!</f>
        <v>#REF!</v>
      </c>
      <c r="E28" s="14" t="e">
        <f>IF(エントリーフォーム!#REF!&lt;&gt;"",エントリーフォーム!#REF!,"")</f>
        <v>#REF!</v>
      </c>
      <c r="F28" s="14" t="e">
        <f>TRIM(エントリーフォーム!#REF!)&amp;" "&amp;TRIM(エントリーフォーム!#REF!)</f>
        <v>#REF!</v>
      </c>
      <c r="G28" s="14" t="e">
        <f>TRIM(エントリーフォーム!#REF!)&amp;" "&amp;TRIM(エントリーフォーム!#REF!)</f>
        <v>#REF!</v>
      </c>
      <c r="H28" s="14" t="e">
        <f>IF(エントリーフォーム!#REF!&lt;&gt;"",エントリーフォーム!#REF!,"")</f>
        <v>#REF!</v>
      </c>
      <c r="I28" s="14" t="e">
        <f>IF(エントリーフォーム!#REF!&lt;&gt;"",エントリーフォーム!#REF!,"")</f>
        <v>#REF!</v>
      </c>
      <c r="J28" s="14" t="e">
        <f>IF(エントリーフォーム!#REF!&lt;&gt;"",エントリーフォーム!#REF!,"")</f>
        <v>#REF!</v>
      </c>
      <c r="K28" s="14" t="e">
        <f>IF(エントリーフォーム!#REF!&lt;&gt;"",エントリーフォーム!#REF!,"")</f>
        <v>#REF!</v>
      </c>
    </row>
    <row r="29" spans="1:11" x14ac:dyDescent="0.55000000000000004">
      <c r="A29" s="14" t="e">
        <f>IF(AND(エントリーフォーム!$E$3&lt;&gt;"",E29&lt;&gt;""),エントリーフォーム!$E$3,"")</f>
        <v>#REF!</v>
      </c>
      <c r="B29" s="14" t="e">
        <f>IF(A29&lt;&gt;"",VLOOKUP(A29,値!$A$2:$B$37,2,FALSE),"")</f>
        <v>#REF!</v>
      </c>
      <c r="C29" s="49" t="s">
        <v>130</v>
      </c>
      <c r="D29" s="14" t="e">
        <f>エントリーフォーム!#REF!</f>
        <v>#REF!</v>
      </c>
      <c r="E29" s="14" t="e">
        <f>IF(エントリーフォーム!#REF!&lt;&gt;"",エントリーフォーム!#REF!,"")</f>
        <v>#REF!</v>
      </c>
      <c r="F29" s="14" t="e">
        <f>TRIM(エントリーフォーム!#REF!)&amp;" "&amp;TRIM(エントリーフォーム!#REF!)</f>
        <v>#REF!</v>
      </c>
      <c r="G29" s="14" t="e">
        <f>TRIM(エントリーフォーム!#REF!)&amp;" "&amp;TRIM(エントリーフォーム!#REF!)</f>
        <v>#REF!</v>
      </c>
      <c r="H29" s="14" t="e">
        <f>IF(エントリーフォーム!#REF!&lt;&gt;"",エントリーフォーム!#REF!,"")</f>
        <v>#REF!</v>
      </c>
      <c r="I29" s="14" t="e">
        <f>IF(エントリーフォーム!#REF!&lt;&gt;"",エントリーフォーム!#REF!,"")</f>
        <v>#REF!</v>
      </c>
      <c r="J29" s="14" t="e">
        <f>IF(エントリーフォーム!#REF!&lt;&gt;"",エントリーフォーム!#REF!,"")</f>
        <v>#REF!</v>
      </c>
      <c r="K29" s="14" t="e">
        <f>IF(エントリーフォーム!#REF!&lt;&gt;"",エントリーフォーム!#REF!,"")</f>
        <v>#REF!</v>
      </c>
    </row>
    <row r="30" spans="1:11" x14ac:dyDescent="0.55000000000000004">
      <c r="A30" s="14" t="e">
        <f>IF(AND(エントリーフォーム!$E$3&lt;&gt;"",E30&lt;&gt;""),エントリーフォーム!$E$3,"")</f>
        <v>#REF!</v>
      </c>
      <c r="B30" s="14" t="e">
        <f>IF(A30&lt;&gt;"",VLOOKUP(A30,値!$A$2:$B$37,2,FALSE),"")</f>
        <v>#REF!</v>
      </c>
      <c r="C30" s="49" t="s">
        <v>130</v>
      </c>
      <c r="D30" s="14" t="e">
        <f>エントリーフォーム!#REF!</f>
        <v>#REF!</v>
      </c>
      <c r="E30" s="14" t="e">
        <f>IF(エントリーフォーム!#REF!&lt;&gt;"",エントリーフォーム!#REF!,"")</f>
        <v>#REF!</v>
      </c>
      <c r="F30" s="14" t="e">
        <f>TRIM(エントリーフォーム!#REF!)&amp;" "&amp;TRIM(エントリーフォーム!#REF!)</f>
        <v>#REF!</v>
      </c>
      <c r="G30" s="14" t="e">
        <f>TRIM(エントリーフォーム!#REF!)&amp;" "&amp;TRIM(エントリーフォーム!#REF!)</f>
        <v>#REF!</v>
      </c>
      <c r="H30" s="14" t="e">
        <f>IF(エントリーフォーム!#REF!&lt;&gt;"",エントリーフォーム!#REF!,"")</f>
        <v>#REF!</v>
      </c>
      <c r="I30" s="14" t="e">
        <f>IF(エントリーフォーム!#REF!&lt;&gt;"",エントリーフォーム!#REF!,"")</f>
        <v>#REF!</v>
      </c>
      <c r="J30" s="14" t="e">
        <f>IF(エントリーフォーム!#REF!&lt;&gt;"",エントリーフォーム!#REF!,"")</f>
        <v>#REF!</v>
      </c>
      <c r="K30" s="14" t="e">
        <f>IF(エントリーフォーム!#REF!&lt;&gt;"",エントリーフォーム!#REF!,"")</f>
        <v>#REF!</v>
      </c>
    </row>
    <row r="31" spans="1:11" x14ac:dyDescent="0.55000000000000004">
      <c r="A31" s="14" t="e">
        <f>IF(AND(エントリーフォーム!$E$3&lt;&gt;"",E31&lt;&gt;""),エントリーフォーム!$E$3,"")</f>
        <v>#REF!</v>
      </c>
      <c r="B31" s="14" t="e">
        <f>IF(A31&lt;&gt;"",VLOOKUP(A31,値!$A$2:$B$37,2,FALSE),"")</f>
        <v>#REF!</v>
      </c>
      <c r="C31" s="49" t="s">
        <v>130</v>
      </c>
      <c r="D31" s="14" t="e">
        <f>エントリーフォーム!#REF!</f>
        <v>#REF!</v>
      </c>
      <c r="E31" s="14" t="e">
        <f>IF(エントリーフォーム!#REF!&lt;&gt;"",エントリーフォーム!#REF!,"")</f>
        <v>#REF!</v>
      </c>
      <c r="F31" s="14" t="e">
        <f>TRIM(エントリーフォーム!#REF!)&amp;" "&amp;TRIM(エントリーフォーム!#REF!)</f>
        <v>#REF!</v>
      </c>
      <c r="G31" s="14" t="e">
        <f>TRIM(エントリーフォーム!#REF!)&amp;" "&amp;TRIM(エントリーフォーム!#REF!)</f>
        <v>#REF!</v>
      </c>
      <c r="H31" s="14" t="e">
        <f>IF(エントリーフォーム!#REF!&lt;&gt;"",エントリーフォーム!#REF!,"")</f>
        <v>#REF!</v>
      </c>
      <c r="I31" s="14" t="e">
        <f>IF(エントリーフォーム!#REF!&lt;&gt;"",エントリーフォーム!#REF!,"")</f>
        <v>#REF!</v>
      </c>
      <c r="J31" s="14" t="e">
        <f>IF(エントリーフォーム!#REF!&lt;&gt;"",エントリーフォーム!#REF!,"")</f>
        <v>#REF!</v>
      </c>
      <c r="K31" s="14" t="e">
        <f>IF(エントリーフォーム!#REF!&lt;&gt;"",エントリーフォーム!#REF!,"")</f>
        <v>#REF!</v>
      </c>
    </row>
    <row r="32" spans="1:11" x14ac:dyDescent="0.55000000000000004">
      <c r="A32" s="14" t="e">
        <f>IF(AND(エントリーフォーム!$E$3&lt;&gt;"",E32&lt;&gt;""),エントリーフォーム!$E$3,"")</f>
        <v>#REF!</v>
      </c>
      <c r="B32" s="14" t="e">
        <f>IF(A32&lt;&gt;"",VLOOKUP(A32,値!$A$2:$B$37,2,FALSE),"")</f>
        <v>#REF!</v>
      </c>
      <c r="C32" s="49" t="s">
        <v>130</v>
      </c>
      <c r="D32" s="14" t="e">
        <f>エントリーフォーム!#REF!</f>
        <v>#REF!</v>
      </c>
      <c r="E32" s="14" t="e">
        <f>IF(エントリーフォーム!#REF!&lt;&gt;"",エントリーフォーム!#REF!,"")</f>
        <v>#REF!</v>
      </c>
      <c r="F32" s="14" t="e">
        <f>TRIM(エントリーフォーム!#REF!)&amp;" "&amp;TRIM(エントリーフォーム!#REF!)</f>
        <v>#REF!</v>
      </c>
      <c r="G32" s="14" t="e">
        <f>TRIM(エントリーフォーム!#REF!)&amp;" "&amp;TRIM(エントリーフォーム!#REF!)</f>
        <v>#REF!</v>
      </c>
      <c r="H32" s="14" t="e">
        <f>IF(エントリーフォーム!#REF!&lt;&gt;"",エントリーフォーム!#REF!,"")</f>
        <v>#REF!</v>
      </c>
      <c r="I32" s="14" t="e">
        <f>IF(エントリーフォーム!#REF!&lt;&gt;"",エントリーフォーム!#REF!,"")</f>
        <v>#REF!</v>
      </c>
      <c r="J32" s="14" t="e">
        <f>IF(エントリーフォーム!#REF!&lt;&gt;"",エントリーフォーム!#REF!,"")</f>
        <v>#REF!</v>
      </c>
      <c r="K32" s="14" t="e">
        <f>IF(エントリーフォーム!#REF!&lt;&gt;"",エントリーフォーム!#REF!,"")</f>
        <v>#REF!</v>
      </c>
    </row>
    <row r="33" spans="1:11" x14ac:dyDescent="0.55000000000000004">
      <c r="A33" s="14" t="e">
        <f>IF(AND(エントリーフォーム!$E$3&lt;&gt;"",E33&lt;&gt;""),エントリーフォーム!$E$3,"")</f>
        <v>#REF!</v>
      </c>
      <c r="B33" s="14" t="e">
        <f>IF(A33&lt;&gt;"",VLOOKUP(A33,値!$A$2:$B$37,2,FALSE),"")</f>
        <v>#REF!</v>
      </c>
      <c r="C33" s="49" t="s">
        <v>130</v>
      </c>
      <c r="D33" s="14" t="e">
        <f>エントリーフォーム!#REF!</f>
        <v>#REF!</v>
      </c>
      <c r="E33" s="14" t="e">
        <f>IF(エントリーフォーム!#REF!&lt;&gt;"",エントリーフォーム!#REF!,"")</f>
        <v>#REF!</v>
      </c>
      <c r="F33" s="14" t="e">
        <f>TRIM(エントリーフォーム!#REF!)&amp;" "&amp;TRIM(エントリーフォーム!#REF!)</f>
        <v>#REF!</v>
      </c>
      <c r="G33" s="14" t="e">
        <f>TRIM(エントリーフォーム!#REF!)&amp;" "&amp;TRIM(エントリーフォーム!#REF!)</f>
        <v>#REF!</v>
      </c>
      <c r="H33" s="14" t="e">
        <f>IF(エントリーフォーム!#REF!&lt;&gt;"",エントリーフォーム!#REF!,"")</f>
        <v>#REF!</v>
      </c>
      <c r="I33" s="14" t="e">
        <f>IF(エントリーフォーム!#REF!&lt;&gt;"",エントリーフォーム!#REF!,"")</f>
        <v>#REF!</v>
      </c>
      <c r="J33" s="14" t="e">
        <f>IF(エントリーフォーム!#REF!&lt;&gt;"",エントリーフォーム!#REF!,"")</f>
        <v>#REF!</v>
      </c>
      <c r="K33" s="14" t="e">
        <f>IF(エントリーフォーム!#REF!&lt;&gt;"",エントリーフォーム!#REF!,"")</f>
        <v>#REF!</v>
      </c>
    </row>
    <row r="34" spans="1:11" x14ac:dyDescent="0.55000000000000004">
      <c r="A34" s="14" t="e">
        <f>IF(AND(エントリーフォーム!$E$3&lt;&gt;"",E34&lt;&gt;""),エントリーフォーム!$E$3,"")</f>
        <v>#REF!</v>
      </c>
      <c r="B34" s="14" t="e">
        <f>IF(A34&lt;&gt;"",VLOOKUP(A34,値!$A$2:$B$37,2,FALSE),"")</f>
        <v>#REF!</v>
      </c>
      <c r="C34" s="49" t="s">
        <v>130</v>
      </c>
      <c r="D34" s="14" t="e">
        <f>エントリーフォーム!#REF!</f>
        <v>#REF!</v>
      </c>
      <c r="E34" s="14" t="e">
        <f>IF(エントリーフォーム!#REF!&lt;&gt;"",エントリーフォーム!#REF!,"")</f>
        <v>#REF!</v>
      </c>
      <c r="F34" s="14" t="e">
        <f>TRIM(エントリーフォーム!#REF!)&amp;" "&amp;TRIM(エントリーフォーム!#REF!)</f>
        <v>#REF!</v>
      </c>
      <c r="G34" s="14" t="e">
        <f>TRIM(エントリーフォーム!#REF!)&amp;" "&amp;TRIM(エントリーフォーム!#REF!)</f>
        <v>#REF!</v>
      </c>
      <c r="H34" s="14" t="e">
        <f>IF(エントリーフォーム!#REF!&lt;&gt;"",エントリーフォーム!#REF!,"")</f>
        <v>#REF!</v>
      </c>
      <c r="I34" s="14" t="e">
        <f>IF(エントリーフォーム!#REF!&lt;&gt;"",エントリーフォーム!#REF!,"")</f>
        <v>#REF!</v>
      </c>
      <c r="J34" s="14" t="e">
        <f>IF(エントリーフォーム!#REF!&lt;&gt;"",エントリーフォーム!#REF!,"")</f>
        <v>#REF!</v>
      </c>
      <c r="K34" s="14" t="e">
        <f>IF(エントリーフォーム!#REF!&lt;&gt;"",エントリーフォーム!#REF!,"")</f>
        <v>#REF!</v>
      </c>
    </row>
    <row r="35" spans="1:11" x14ac:dyDescent="0.55000000000000004">
      <c r="A35" s="14" t="e">
        <f>IF(AND(エントリーフォーム!$E$3&lt;&gt;"",E35&lt;&gt;""),エントリーフォーム!$E$3,"")</f>
        <v>#REF!</v>
      </c>
      <c r="B35" s="14" t="e">
        <f>IF(A35&lt;&gt;"",VLOOKUP(A35,値!$A$2:$B$37,2,FALSE),"")</f>
        <v>#REF!</v>
      </c>
      <c r="C35" s="49" t="s">
        <v>130</v>
      </c>
      <c r="D35" s="14" t="e">
        <f>エントリーフォーム!#REF!</f>
        <v>#REF!</v>
      </c>
      <c r="E35" s="14" t="e">
        <f>IF(エントリーフォーム!#REF!&lt;&gt;"",エントリーフォーム!#REF!,"")</f>
        <v>#REF!</v>
      </c>
      <c r="F35" s="14" t="e">
        <f>TRIM(エントリーフォーム!#REF!)&amp;" "&amp;TRIM(エントリーフォーム!#REF!)</f>
        <v>#REF!</v>
      </c>
      <c r="G35" s="14" t="e">
        <f>TRIM(エントリーフォーム!#REF!)&amp;" "&amp;TRIM(エントリーフォーム!#REF!)</f>
        <v>#REF!</v>
      </c>
      <c r="H35" s="14" t="e">
        <f>IF(エントリーフォーム!#REF!&lt;&gt;"",エントリーフォーム!#REF!,"")</f>
        <v>#REF!</v>
      </c>
      <c r="I35" s="14" t="e">
        <f>IF(エントリーフォーム!#REF!&lt;&gt;"",エントリーフォーム!#REF!,"")</f>
        <v>#REF!</v>
      </c>
      <c r="J35" s="14" t="e">
        <f>IF(エントリーフォーム!#REF!&lt;&gt;"",エントリーフォーム!#REF!,"")</f>
        <v>#REF!</v>
      </c>
      <c r="K35" s="14" t="e">
        <f>IF(エントリーフォーム!#REF!&lt;&gt;"",エントリーフォーム!#REF!,"")</f>
        <v>#REF!</v>
      </c>
    </row>
    <row r="36" spans="1:11" x14ac:dyDescent="0.55000000000000004">
      <c r="A36" s="14" t="e">
        <f>IF(AND(エントリーフォーム!$E$3&lt;&gt;"",E36&lt;&gt;""),エントリーフォーム!$E$3,"")</f>
        <v>#REF!</v>
      </c>
      <c r="B36" s="14" t="e">
        <f>IF(A36&lt;&gt;"",VLOOKUP(A36,値!$A$2:$B$37,2,FALSE),"")</f>
        <v>#REF!</v>
      </c>
      <c r="C36" s="49" t="s">
        <v>130</v>
      </c>
      <c r="D36" s="14" t="e">
        <f>エントリーフォーム!#REF!</f>
        <v>#REF!</v>
      </c>
      <c r="E36" s="14" t="e">
        <f>IF(エントリーフォーム!#REF!&lt;&gt;"",エントリーフォーム!#REF!,"")</f>
        <v>#REF!</v>
      </c>
      <c r="F36" s="14" t="e">
        <f>TRIM(エントリーフォーム!#REF!)&amp;" "&amp;TRIM(エントリーフォーム!#REF!)</f>
        <v>#REF!</v>
      </c>
      <c r="G36" s="14" t="e">
        <f>TRIM(エントリーフォーム!#REF!)&amp;" "&amp;TRIM(エントリーフォーム!#REF!)</f>
        <v>#REF!</v>
      </c>
      <c r="H36" s="14" t="e">
        <f>IF(エントリーフォーム!#REF!&lt;&gt;"",エントリーフォーム!#REF!,"")</f>
        <v>#REF!</v>
      </c>
      <c r="I36" s="14" t="e">
        <f>IF(エントリーフォーム!#REF!&lt;&gt;"",エントリーフォーム!#REF!,"")</f>
        <v>#REF!</v>
      </c>
      <c r="J36" s="14" t="e">
        <f>IF(エントリーフォーム!#REF!&lt;&gt;"",エントリーフォーム!#REF!,"")</f>
        <v>#REF!</v>
      </c>
      <c r="K36" s="14" t="e">
        <f>IF(エントリーフォーム!#REF!&lt;&gt;"",エントリーフォーム!#REF!,"")</f>
        <v>#REF!</v>
      </c>
    </row>
    <row r="37" spans="1:11" x14ac:dyDescent="0.55000000000000004">
      <c r="A37" s="14" t="e">
        <f>IF(AND(エントリーフォーム!$E$3&lt;&gt;"",E37&lt;&gt;""),エントリーフォーム!$E$3,"")</f>
        <v>#REF!</v>
      </c>
      <c r="B37" s="14" t="e">
        <f>IF(A37&lt;&gt;"",VLOOKUP(A37,値!$A$2:$B$37,2,FALSE),"")</f>
        <v>#REF!</v>
      </c>
      <c r="C37" s="49" t="s">
        <v>130</v>
      </c>
      <c r="D37" s="14" t="e">
        <f>エントリーフォーム!#REF!</f>
        <v>#REF!</v>
      </c>
      <c r="E37" s="14" t="e">
        <f>IF(エントリーフォーム!#REF!&lt;&gt;"",エントリーフォーム!#REF!,"")</f>
        <v>#REF!</v>
      </c>
      <c r="F37" s="14" t="e">
        <f>TRIM(エントリーフォーム!#REF!)&amp;" "&amp;TRIM(エントリーフォーム!#REF!)</f>
        <v>#REF!</v>
      </c>
      <c r="G37" s="14" t="e">
        <f>TRIM(エントリーフォーム!#REF!)&amp;" "&amp;TRIM(エントリーフォーム!#REF!)</f>
        <v>#REF!</v>
      </c>
      <c r="H37" s="14" t="e">
        <f>IF(エントリーフォーム!#REF!&lt;&gt;"",エントリーフォーム!#REF!,"")</f>
        <v>#REF!</v>
      </c>
      <c r="I37" s="14" t="e">
        <f>IF(エントリーフォーム!#REF!&lt;&gt;"",エントリーフォーム!#REF!,"")</f>
        <v>#REF!</v>
      </c>
      <c r="J37" s="14" t="e">
        <f>IF(エントリーフォーム!#REF!&lt;&gt;"",エントリーフォーム!#REF!,"")</f>
        <v>#REF!</v>
      </c>
      <c r="K37" s="14" t="e">
        <f>IF(エントリーフォーム!#REF!&lt;&gt;"",エントリーフォーム!#REF!,"")</f>
        <v>#REF!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M49"/>
  <sheetViews>
    <sheetView zoomScale="95" zoomScaleNormal="95" workbookViewId="0">
      <selection activeCell="E2" sqref="E2"/>
    </sheetView>
  </sheetViews>
  <sheetFormatPr defaultRowHeight="18" x14ac:dyDescent="0.55000000000000004"/>
  <cols>
    <col min="1" max="1" width="44.1640625" bestFit="1" customWidth="1"/>
    <col min="2" max="2" width="5.1640625" bestFit="1" customWidth="1"/>
    <col min="4" max="4" width="2.5" bestFit="1" customWidth="1"/>
    <col min="7" max="7" width="2.5" bestFit="1" customWidth="1"/>
  </cols>
  <sheetData>
    <row r="1" spans="1:13" x14ac:dyDescent="0.55000000000000004">
      <c r="A1" t="s">
        <v>0</v>
      </c>
      <c r="B1" t="s">
        <v>96</v>
      </c>
      <c r="C1" t="s">
        <v>9</v>
      </c>
      <c r="E1" t="s">
        <v>8</v>
      </c>
      <c r="F1" t="s">
        <v>11</v>
      </c>
      <c r="I1" t="s">
        <v>37</v>
      </c>
      <c r="K1" t="s">
        <v>36</v>
      </c>
      <c r="M1" t="s">
        <v>94</v>
      </c>
    </row>
    <row r="2" spans="1:13" x14ac:dyDescent="0.55000000000000004">
      <c r="B2">
        <v>0</v>
      </c>
      <c r="C2" t="s">
        <v>19</v>
      </c>
      <c r="D2">
        <v>1</v>
      </c>
      <c r="E2" t="s">
        <v>12</v>
      </c>
      <c r="F2" t="s">
        <v>127</v>
      </c>
      <c r="G2">
        <v>1</v>
      </c>
      <c r="I2" t="s">
        <v>38</v>
      </c>
      <c r="K2" t="s">
        <v>41</v>
      </c>
      <c r="M2" t="s">
        <v>47</v>
      </c>
    </row>
    <row r="3" spans="1:13" x14ac:dyDescent="0.55000000000000004">
      <c r="A3" t="s">
        <v>98</v>
      </c>
      <c r="B3">
        <v>1</v>
      </c>
      <c r="D3">
        <v>0</v>
      </c>
      <c r="E3" t="s">
        <v>13</v>
      </c>
      <c r="F3" t="s">
        <v>128</v>
      </c>
      <c r="G3">
        <v>1</v>
      </c>
      <c r="I3" t="s">
        <v>45</v>
      </c>
      <c r="K3" t="s">
        <v>42</v>
      </c>
      <c r="M3" t="s">
        <v>48</v>
      </c>
    </row>
    <row r="4" spans="1:13" x14ac:dyDescent="0.55000000000000004">
      <c r="A4" t="s">
        <v>115</v>
      </c>
      <c r="B4">
        <v>2</v>
      </c>
      <c r="E4" t="s">
        <v>14</v>
      </c>
      <c r="F4" t="s">
        <v>17</v>
      </c>
      <c r="G4">
        <v>2</v>
      </c>
      <c r="I4" t="s">
        <v>39</v>
      </c>
      <c r="K4" t="s">
        <v>43</v>
      </c>
      <c r="M4" t="s">
        <v>49</v>
      </c>
    </row>
    <row r="5" spans="1:13" x14ac:dyDescent="0.55000000000000004">
      <c r="A5" t="s">
        <v>116</v>
      </c>
      <c r="B5">
        <v>3</v>
      </c>
      <c r="E5" t="s">
        <v>15</v>
      </c>
      <c r="I5" t="s">
        <v>40</v>
      </c>
      <c r="K5" t="s">
        <v>44</v>
      </c>
      <c r="M5" t="s">
        <v>50</v>
      </c>
    </row>
    <row r="6" spans="1:13" x14ac:dyDescent="0.55000000000000004">
      <c r="A6" t="s">
        <v>123</v>
      </c>
      <c r="B6">
        <v>4</v>
      </c>
      <c r="E6" t="s">
        <v>16</v>
      </c>
      <c r="I6" t="s">
        <v>46</v>
      </c>
      <c r="M6" t="s">
        <v>51</v>
      </c>
    </row>
    <row r="7" spans="1:13" x14ac:dyDescent="0.55000000000000004">
      <c r="A7" t="s">
        <v>22</v>
      </c>
      <c r="B7">
        <v>5</v>
      </c>
      <c r="I7" t="s">
        <v>44</v>
      </c>
      <c r="M7" t="s">
        <v>52</v>
      </c>
    </row>
    <row r="8" spans="1:13" x14ac:dyDescent="0.55000000000000004">
      <c r="A8" t="s">
        <v>23</v>
      </c>
      <c r="B8">
        <v>6</v>
      </c>
      <c r="E8" t="s">
        <v>18</v>
      </c>
      <c r="M8" t="s">
        <v>53</v>
      </c>
    </row>
    <row r="9" spans="1:13" x14ac:dyDescent="0.55000000000000004">
      <c r="A9" t="s">
        <v>24</v>
      </c>
      <c r="B9">
        <v>7</v>
      </c>
      <c r="M9" t="s">
        <v>54</v>
      </c>
    </row>
    <row r="10" spans="1:13" x14ac:dyDescent="0.55000000000000004">
      <c r="A10" t="s">
        <v>25</v>
      </c>
      <c r="B10">
        <v>8</v>
      </c>
      <c r="M10" t="s">
        <v>55</v>
      </c>
    </row>
    <row r="11" spans="1:13" x14ac:dyDescent="0.55000000000000004">
      <c r="A11" t="s">
        <v>117</v>
      </c>
      <c r="B11">
        <v>9</v>
      </c>
      <c r="M11" t="s">
        <v>56</v>
      </c>
    </row>
    <row r="12" spans="1:13" x14ac:dyDescent="0.55000000000000004">
      <c r="A12" t="s">
        <v>118</v>
      </c>
      <c r="B12">
        <v>10</v>
      </c>
      <c r="M12" t="s">
        <v>57</v>
      </c>
    </row>
    <row r="13" spans="1:13" x14ac:dyDescent="0.55000000000000004">
      <c r="A13" t="s">
        <v>119</v>
      </c>
      <c r="B13">
        <v>11</v>
      </c>
      <c r="M13" t="s">
        <v>58</v>
      </c>
    </row>
    <row r="14" spans="1:13" x14ac:dyDescent="0.55000000000000004">
      <c r="A14" t="s">
        <v>27</v>
      </c>
      <c r="B14">
        <v>12</v>
      </c>
      <c r="M14" t="s">
        <v>59</v>
      </c>
    </row>
    <row r="15" spans="1:13" x14ac:dyDescent="0.55000000000000004">
      <c r="A15" t="s">
        <v>28</v>
      </c>
      <c r="B15">
        <v>13</v>
      </c>
      <c r="M15" t="s">
        <v>60</v>
      </c>
    </row>
    <row r="16" spans="1:13" x14ac:dyDescent="0.55000000000000004">
      <c r="A16" t="s">
        <v>29</v>
      </c>
      <c r="B16">
        <v>14</v>
      </c>
      <c r="M16" t="s">
        <v>61</v>
      </c>
    </row>
    <row r="17" spans="1:13" x14ac:dyDescent="0.55000000000000004">
      <c r="A17" t="s">
        <v>30</v>
      </c>
      <c r="B17">
        <v>15</v>
      </c>
      <c r="M17" t="s">
        <v>62</v>
      </c>
    </row>
    <row r="18" spans="1:13" x14ac:dyDescent="0.55000000000000004">
      <c r="A18" t="s">
        <v>31</v>
      </c>
      <c r="B18">
        <v>16</v>
      </c>
      <c r="M18" t="s">
        <v>63</v>
      </c>
    </row>
    <row r="19" spans="1:13" x14ac:dyDescent="0.55000000000000004">
      <c r="A19" t="s">
        <v>32</v>
      </c>
      <c r="B19">
        <v>17</v>
      </c>
      <c r="M19" t="s">
        <v>64</v>
      </c>
    </row>
    <row r="20" spans="1:13" x14ac:dyDescent="0.55000000000000004">
      <c r="A20" t="s">
        <v>97</v>
      </c>
      <c r="B20">
        <v>18</v>
      </c>
      <c r="M20" t="s">
        <v>65</v>
      </c>
    </row>
    <row r="21" spans="1:13" x14ac:dyDescent="0.55000000000000004">
      <c r="A21" t="s">
        <v>99</v>
      </c>
      <c r="B21">
        <v>19</v>
      </c>
      <c r="M21" t="s">
        <v>66</v>
      </c>
    </row>
    <row r="22" spans="1:13" x14ac:dyDescent="0.55000000000000004">
      <c r="A22" t="s">
        <v>126</v>
      </c>
      <c r="B22">
        <v>20</v>
      </c>
      <c r="M22" t="s">
        <v>67</v>
      </c>
    </row>
    <row r="23" spans="1:13" x14ac:dyDescent="0.55000000000000004">
      <c r="A23" t="s">
        <v>112</v>
      </c>
      <c r="B23">
        <v>21</v>
      </c>
      <c r="M23" t="s">
        <v>68</v>
      </c>
    </row>
    <row r="24" spans="1:13" x14ac:dyDescent="0.55000000000000004">
      <c r="A24" t="s">
        <v>100</v>
      </c>
      <c r="B24">
        <v>22</v>
      </c>
      <c r="M24" t="s">
        <v>69</v>
      </c>
    </row>
    <row r="25" spans="1:13" x14ac:dyDescent="0.55000000000000004">
      <c r="A25" t="s">
        <v>101</v>
      </c>
      <c r="B25">
        <v>23</v>
      </c>
      <c r="M25" t="s">
        <v>70</v>
      </c>
    </row>
    <row r="26" spans="1:13" x14ac:dyDescent="0.55000000000000004">
      <c r="A26" t="s">
        <v>113</v>
      </c>
      <c r="B26">
        <v>24</v>
      </c>
      <c r="M26" t="s">
        <v>71</v>
      </c>
    </row>
    <row r="27" spans="1:13" x14ac:dyDescent="0.55000000000000004">
      <c r="A27" t="s">
        <v>124</v>
      </c>
      <c r="B27">
        <v>25</v>
      </c>
      <c r="M27" t="s">
        <v>72</v>
      </c>
    </row>
    <row r="28" spans="1:13" x14ac:dyDescent="0.55000000000000004">
      <c r="A28" t="s">
        <v>120</v>
      </c>
      <c r="B28">
        <v>26</v>
      </c>
      <c r="M28" t="s">
        <v>73</v>
      </c>
    </row>
    <row r="29" spans="1:13" x14ac:dyDescent="0.55000000000000004">
      <c r="A29" t="s">
        <v>121</v>
      </c>
      <c r="B29">
        <v>27</v>
      </c>
      <c r="M29" t="s">
        <v>74</v>
      </c>
    </row>
    <row r="30" spans="1:13" x14ac:dyDescent="0.55000000000000004">
      <c r="A30" t="s">
        <v>26</v>
      </c>
      <c r="B30">
        <v>28</v>
      </c>
      <c r="M30" t="s">
        <v>75</v>
      </c>
    </row>
    <row r="31" spans="1:13" x14ac:dyDescent="0.55000000000000004">
      <c r="A31" t="s">
        <v>102</v>
      </c>
      <c r="B31">
        <v>29</v>
      </c>
      <c r="M31" t="s">
        <v>76</v>
      </c>
    </row>
    <row r="32" spans="1:13" x14ac:dyDescent="0.55000000000000004">
      <c r="A32" t="s">
        <v>122</v>
      </c>
      <c r="B32">
        <v>30</v>
      </c>
      <c r="M32" t="s">
        <v>77</v>
      </c>
    </row>
    <row r="33" spans="1:13" x14ac:dyDescent="0.55000000000000004">
      <c r="A33" t="s">
        <v>125</v>
      </c>
      <c r="B33">
        <v>31</v>
      </c>
      <c r="M33" t="s">
        <v>78</v>
      </c>
    </row>
    <row r="34" spans="1:13" x14ac:dyDescent="0.55000000000000004">
      <c r="B34">
        <v>32</v>
      </c>
      <c r="M34" t="s">
        <v>79</v>
      </c>
    </row>
    <row r="35" spans="1:13" x14ac:dyDescent="0.55000000000000004">
      <c r="B35">
        <v>33</v>
      </c>
      <c r="M35" t="s">
        <v>80</v>
      </c>
    </row>
    <row r="36" spans="1:13" x14ac:dyDescent="0.55000000000000004">
      <c r="B36">
        <v>34</v>
      </c>
      <c r="M36" t="s">
        <v>81</v>
      </c>
    </row>
    <row r="37" spans="1:13" x14ac:dyDescent="0.55000000000000004">
      <c r="B37">
        <v>35</v>
      </c>
      <c r="M37" t="s">
        <v>82</v>
      </c>
    </row>
    <row r="38" spans="1:13" x14ac:dyDescent="0.55000000000000004">
      <c r="B38">
        <v>36</v>
      </c>
      <c r="M38" t="s">
        <v>83</v>
      </c>
    </row>
    <row r="39" spans="1:13" x14ac:dyDescent="0.55000000000000004">
      <c r="B39">
        <v>37</v>
      </c>
      <c r="M39" t="s">
        <v>84</v>
      </c>
    </row>
    <row r="40" spans="1:13" x14ac:dyDescent="0.55000000000000004">
      <c r="B40">
        <v>38</v>
      </c>
      <c r="M40" t="s">
        <v>85</v>
      </c>
    </row>
    <row r="41" spans="1:13" x14ac:dyDescent="0.55000000000000004">
      <c r="B41">
        <v>39</v>
      </c>
      <c r="M41" t="s">
        <v>86</v>
      </c>
    </row>
    <row r="42" spans="1:13" x14ac:dyDescent="0.55000000000000004">
      <c r="B42">
        <v>40</v>
      </c>
      <c r="M42" t="s">
        <v>87</v>
      </c>
    </row>
    <row r="43" spans="1:13" x14ac:dyDescent="0.55000000000000004">
      <c r="B43">
        <v>41</v>
      </c>
      <c r="M43" t="s">
        <v>88</v>
      </c>
    </row>
    <row r="44" spans="1:13" x14ac:dyDescent="0.55000000000000004">
      <c r="B44">
        <v>42</v>
      </c>
      <c r="M44" t="s">
        <v>89</v>
      </c>
    </row>
    <row r="45" spans="1:13" x14ac:dyDescent="0.55000000000000004">
      <c r="B45">
        <v>43</v>
      </c>
      <c r="M45" t="s">
        <v>90</v>
      </c>
    </row>
    <row r="46" spans="1:13" x14ac:dyDescent="0.55000000000000004">
      <c r="B46">
        <v>44</v>
      </c>
      <c r="M46" t="s">
        <v>91</v>
      </c>
    </row>
    <row r="47" spans="1:13" x14ac:dyDescent="0.55000000000000004">
      <c r="B47">
        <v>45</v>
      </c>
      <c r="M47" t="s">
        <v>92</v>
      </c>
    </row>
    <row r="48" spans="1:13" x14ac:dyDescent="0.55000000000000004">
      <c r="B48">
        <v>46</v>
      </c>
      <c r="M48" t="s">
        <v>93</v>
      </c>
    </row>
    <row r="49" spans="2:13" x14ac:dyDescent="0.55000000000000004">
      <c r="B49">
        <v>47</v>
      </c>
      <c r="M49" t="s">
        <v>44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エントリーフォーム</vt:lpstr>
      <vt:lpstr>団体リスト</vt:lpstr>
      <vt:lpstr>作業用</vt:lpstr>
      <vt:lpstr>値</vt:lpstr>
      <vt:lpstr>エントリーフォーム!Print_Area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チャレンジカップ エントリーフォーム</dc:title>
  <dc:creator>日本社会人団体馬術連盟</dc:creator>
  <cp:lastModifiedBy>清香 阿部</cp:lastModifiedBy>
  <cp:lastPrinted>2021-02-12T09:00:51Z</cp:lastPrinted>
  <dcterms:created xsi:type="dcterms:W3CDTF">2015-06-05T18:17:20Z</dcterms:created>
  <dcterms:modified xsi:type="dcterms:W3CDTF">2025-11-21T02:08:16Z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